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GIRCI MED\AAP\PHRCI\PHRC-I 2025\PHRCI 2025 _ DC\"/>
    </mc:Choice>
  </mc:AlternateContent>
  <xr:revisionPtr revIDLastSave="0" documentId="13_ncr:1_{C68341BD-B1AF-4A81-A4A2-9F1CC1B543EB}" xr6:coauthVersionLast="36" xr6:coauthVersionMax="36" xr10:uidLastSave="{00000000-0000-0000-0000-000000000000}"/>
  <bookViews>
    <workbookView xWindow="0" yWindow="0" windowWidth="23040" windowHeight="8196" tabRatio="500" activeTab="1" xr2:uid="{00000000-000D-0000-FFFF-FFFF00000000}"/>
  </bookViews>
  <sheets>
    <sheet name="GUIDE" sheetId="2" r:id="rId1"/>
    <sheet name="AAP-DGOS_Centres" sheetId="1" r:id="rId2"/>
    <sheet name="Synthese_RI1" sheetId="5" state="hidden" r:id="rId3"/>
  </sheets>
  <definedNames>
    <definedName name="comboET">#REF!:INDEX(#REF!,MATCH("",#REF!,0))</definedName>
    <definedName name="comboETSite">IF(#REF!=1,#REF!:INDEX(#REF!,MATCH("",#REF!,0)),#REF!:INDEX(#REF!,MATCH("",#REF!,0)))</definedName>
    <definedName name="comboGHU">#REF!:INDEX(#REF!,MATCH("",#REF!,0))</definedName>
    <definedName name="comboSite">IF(#REF!&lt;&gt;"",#REF!:INDEX(#REF!,MATCH("",#REF!,0)),#REF!:INDEX(#REF!,MATCH("",#REF!,0)))</definedName>
    <definedName name="etablis">#REF!</definedName>
    <definedName name="_xlnm.Print_Titles" localSheetId="1">'AAP-DGOS_Centres'!$20:$20</definedName>
    <definedName name="_xlnm.Print_Area" localSheetId="1">'AAP-DGOS_Centres'!$A$2:$L$93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5" l="1"/>
  <c r="D12" i="1"/>
  <c r="D11" i="1"/>
  <c r="D10" i="1"/>
  <c r="B12" i="5" l="1"/>
  <c r="B13" i="5" s="1"/>
  <c r="B15" i="5"/>
  <c r="E15" i="2"/>
  <c r="B18" i="5" l="1"/>
  <c r="C13" i="1"/>
  <c r="B11" i="5" l="1"/>
  <c r="B10" i="5"/>
  <c r="B14" i="5" s="1"/>
  <c r="B9" i="5"/>
  <c r="B6" i="5"/>
  <c r="B7" i="5"/>
  <c r="B8" i="5" l="1"/>
  <c r="B16" i="5"/>
  <c r="B17" i="5" s="1"/>
  <c r="B5" i="5"/>
  <c r="B4" i="5"/>
  <c r="B3" i="5"/>
  <c r="B2" i="5"/>
  <c r="B1" i="5"/>
  <c r="B20" i="5"/>
  <c r="N17" i="1"/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22" i="1" l="1"/>
  <c r="A22" i="1" s="1"/>
  <c r="M17" i="1"/>
  <c r="M22" i="1" l="1"/>
  <c r="D19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Grille à compléter et déposer en ligne sur la plateforme Innovarc-3 : </t>
        </r>
        <r>
          <rPr>
            <b/>
            <u/>
            <sz val="12"/>
            <color rgb="FF0000FF"/>
            <rFont val="Arial"/>
            <family val="2"/>
            <charset val="1"/>
          </rPr>
          <t>https://innovarc.atih.sante.fr/login</t>
        </r>
      </text>
    </comment>
    <comment ref="H16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  <comment ref="A19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Si non applicable, ne rien saisir dans cette seconde partie
Si applicable, la ligne doit être entièrement complétée pour être prise en compte.</t>
        </r>
      </text>
    </comment>
    <comment ref="A20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 xml:space="preserve">Auteur:
</t>
        </r>
        <r>
          <rPr>
            <sz val="9"/>
            <color rgb="FF000000"/>
            <rFont val="Tahoma"/>
            <family val="2"/>
            <charset val="1"/>
          </rPr>
          <t>La numérotation ci-dessous débute à 2.</t>
        </r>
      </text>
    </comment>
    <comment ref="H20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</commentList>
</comments>
</file>

<file path=xl/sharedStrings.xml><?xml version="1.0" encoding="utf-8"?>
<sst xmlns="http://schemas.openxmlformats.org/spreadsheetml/2006/main" count="189" uniqueCount="142">
  <si>
    <t>Titre français :</t>
  </si>
  <si>
    <t>Nombre total de patients ou d'observations prévu à recruter (NP) :</t>
  </si>
  <si>
    <t>[formule automatique]</t>
  </si>
  <si>
    <t>Nombre de centre(s) d'inclusion prévus (NC) :</t>
  </si>
  <si>
    <t>Nom</t>
  </si>
  <si>
    <t>Prénom</t>
  </si>
  <si>
    <t>Courriel</t>
  </si>
  <si>
    <t>Ville</t>
  </si>
  <si>
    <t>Pays</t>
  </si>
  <si>
    <t>Discipline</t>
  </si>
  <si>
    <t>Recrutement total par centre</t>
  </si>
  <si>
    <t>Recrutement attendu par mois par centre
[DUR]/centre</t>
  </si>
  <si>
    <t>A/DUR</t>
  </si>
  <si>
    <t>Durand</t>
  </si>
  <si>
    <t>Laure</t>
  </si>
  <si>
    <t>laure.durand@adresse.fr</t>
  </si>
  <si>
    <t>Obstétrique </t>
  </si>
  <si>
    <t>Centre investigateur coordonnateur</t>
  </si>
  <si>
    <t>Nom Investigateur coordonnateur</t>
  </si>
  <si>
    <t>Prénom Investigateur coordonnateur</t>
  </si>
  <si>
    <t>Courriel Investigateur coordonnateur</t>
  </si>
  <si>
    <t>Etablissement de santé coordonnateur</t>
  </si>
  <si>
    <t>Site d'exercice, GH
coordonnateur</t>
  </si>
  <si>
    <t>N</t>
  </si>
  <si>
    <t>Centre(s) co-investigateur(s)</t>
  </si>
  <si>
    <t>Nom co-investigateur(s)/investigateur(s) associé(s)</t>
  </si>
  <si>
    <t>Prénom co-investigateur(s)/investigateur(s) associé(s)</t>
  </si>
  <si>
    <t>Courriel co-investigateur(s)/investigateur(s) associé(s)</t>
  </si>
  <si>
    <t>N+1</t>
  </si>
  <si>
    <t>FRANCE</t>
  </si>
  <si>
    <t xml:space="preserve">Il est possible d'ajouter des lignes si nécessaire. </t>
  </si>
  <si>
    <t>Dupliquer au dessus de cette ligne autant de fois que nécessaire et poursuivre la numérotation en incrémentant &gt;100.</t>
  </si>
  <si>
    <t xml:space="preserve">En cas d'ajout de ligne, il est nécessaire de s'assurer du respect des formules de calcul automatique [cellules colorées en gris] </t>
  </si>
  <si>
    <t>CHU MONTPELLIER</t>
  </si>
  <si>
    <t>Montpellier</t>
  </si>
  <si>
    <t>Type d'établissement + ville</t>
  </si>
  <si>
    <t xml:space="preserve">
</t>
  </si>
  <si>
    <t>end</t>
  </si>
  <si>
    <t>Veuillez ne pas modifier le format de la grille</t>
  </si>
  <si>
    <t>Centres recrutant des patients :</t>
  </si>
  <si>
    <t>Inclusions :</t>
  </si>
  <si>
    <t>Nombre total de patients ou d'observations prévu à recruter (NP)</t>
  </si>
  <si>
    <t xml:space="preserve">Vérif NP </t>
  </si>
  <si>
    <t>Durée prévisionnelle de Recrutement (DUR) en mois:</t>
  </si>
  <si>
    <t>Monocentrique/Multicentrique</t>
  </si>
  <si>
    <t>somme (NC déclarés/centre)</t>
  </si>
  <si>
    <t>NC =1 + C24</t>
  </si>
  <si>
    <t xml:space="preserve">Vérif NC </t>
  </si>
  <si>
    <t>(NP/DUR)/NC</t>
  </si>
  <si>
    <t>Vérif val (NP/DUR)/NC</t>
  </si>
  <si>
    <t>Vérif (NP/DUR)/NC</t>
  </si>
  <si>
    <t>Version Grille</t>
  </si>
  <si>
    <t>PropExp_Cell-PI</t>
  </si>
  <si>
    <t>PropExp_Cell-CoPI</t>
  </si>
  <si>
    <t>Acronyme  :</t>
  </si>
  <si>
    <t>Titre anglais : 
(le cas échéant)</t>
  </si>
  <si>
    <t>Somme (NP déclarés/centre)</t>
  </si>
  <si>
    <t>Nombre de centre(s) d'inclusions prévu (NC):</t>
  </si>
  <si>
    <t>I</t>
  </si>
  <si>
    <t>Guide de remplissage de la liste de centres participants liée au dépôt de projets de recherche candidats aux programmes de recherche appliquée en santé de la DGOS</t>
  </si>
  <si>
    <t>Cellule au fond gris</t>
  </si>
  <si>
    <t>II</t>
  </si>
  <si>
    <t>Pas à pas</t>
  </si>
  <si>
    <t>Obligations en rouge</t>
  </si>
  <si>
    <t>ACRONYME</t>
  </si>
  <si>
    <t>Titre du projet</t>
  </si>
  <si>
    <t>Project title</t>
  </si>
  <si>
    <t>montpel</t>
  </si>
  <si>
    <t>Commencez par renseigner le nom, le prénom, l'adresse email et la discipline du porteur du projet</t>
  </si>
  <si>
    <t>Recherche par établissement</t>
  </si>
  <si>
    <t>Les résultats seront affichés dans la liste déroulante</t>
  </si>
  <si>
    <r>
      <t xml:space="preserve">Clique droit dans la première cellule de collage -&gt; Options de collage -&gt; Valeurs (V) - icône avec des chiffres </t>
    </r>
    <r>
      <rPr>
        <b/>
        <sz val="11"/>
        <color rgb="FF000000"/>
        <rFont val="Calibri"/>
        <family val="2"/>
        <scheme val="minor"/>
      </rPr>
      <t>123</t>
    </r>
  </si>
  <si>
    <t>7.1</t>
  </si>
  <si>
    <t>7.2</t>
  </si>
  <si>
    <t>7.3</t>
  </si>
  <si>
    <t>7.4</t>
  </si>
  <si>
    <t>7.5</t>
  </si>
  <si>
    <t>Les résultats des sites par établissement choisi sont affichés dans la deuxième liste déroulante</t>
  </si>
  <si>
    <t>Légende des couleurs</t>
  </si>
  <si>
    <r>
      <t xml:space="preserve">Acronyme </t>
    </r>
    <r>
      <rPr>
        <b/>
        <sz val="12"/>
        <color rgb="FF000000"/>
        <rFont val="Calibri"/>
        <family val="2"/>
        <scheme val="minor"/>
      </rPr>
      <t xml:space="preserve"> :</t>
    </r>
  </si>
  <si>
    <r>
      <t>Titre anglais</t>
    </r>
    <r>
      <rPr>
        <sz val="12"/>
        <color rgb="FF000000"/>
        <rFont val="Calibri"/>
        <family val="2"/>
        <scheme val="minor"/>
      </rPr>
      <t xml:space="preserve"> : 
(</t>
    </r>
    <r>
      <rPr>
        <i/>
        <sz val="12"/>
        <color rgb="FF000000"/>
        <rFont val="Calibri"/>
        <family val="2"/>
        <scheme val="minor"/>
      </rPr>
      <t>le cas échéant</t>
    </r>
    <r>
      <rPr>
        <sz val="12"/>
        <color rgb="FF000000"/>
        <rFont val="Calibri"/>
        <family val="2"/>
        <scheme val="minor"/>
      </rPr>
      <t>)</t>
    </r>
  </si>
  <si>
    <r>
      <t xml:space="preserve">Durée prévisionnelle de Recrutement (DUR) </t>
    </r>
    <r>
      <rPr>
        <b/>
        <u/>
        <sz val="12"/>
        <rFont val="Calibri"/>
        <family val="2"/>
        <scheme val="minor"/>
      </rPr>
      <t xml:space="preserve">en mois </t>
    </r>
    <r>
      <rPr>
        <b/>
        <sz val="12"/>
        <rFont val="Calibri"/>
        <family val="2"/>
        <scheme val="minor"/>
      </rPr>
      <t>:</t>
    </r>
  </si>
  <si>
    <r>
      <t>Nombre de patients par centre par mois</t>
    </r>
    <r>
      <rPr>
        <sz val="12"/>
        <rFont val="Calibri"/>
        <family val="2"/>
        <scheme val="minor"/>
      </rPr>
      <t xml:space="preserve"> 
</t>
    </r>
    <r>
      <rPr>
        <sz val="12"/>
        <color rgb="FFFF0000"/>
        <rFont val="Calibri"/>
        <family val="2"/>
        <scheme val="minor"/>
      </rPr>
      <t>[formule automatique]</t>
    </r>
  </si>
  <si>
    <t>Une fois la table  du "Centre investigateur coordonnateur" est remplie, procédez à remplir la table "Centre(s) co-investigateur(s)"</t>
  </si>
  <si>
    <t>III</t>
  </si>
  <si>
    <t>Coller avec un clic droit de souris</t>
  </si>
  <si>
    <t>Coller via Ctrl+v</t>
  </si>
  <si>
    <t>Copier avec un clic droit de souris</t>
  </si>
  <si>
    <t xml:space="preserve">Sélectionnez les cellules à copier, appyuez la touche "Ctrl" et "c" en même temps
</t>
  </si>
  <si>
    <t>Copier des cellules via Ctrl+c</t>
  </si>
  <si>
    <t xml:space="preserve">Sélectionnez les cellules à copier, appyuez le bouton droit de la souris, sélectionnez "Copier"
</t>
  </si>
  <si>
    <t>Quand vous appuyez Ctrl+v une icône (Ctrl) est visible en bas à droite -&gt; cliquez sur l'icône (Ctrl)-&gt; dans la partie Coller des valeurs, choisissez Valeurs (icône avec des chiffres 123)</t>
  </si>
  <si>
    <r>
      <t xml:space="preserve">Renseignez </t>
    </r>
    <r>
      <rPr>
        <b/>
        <sz val="11"/>
        <color rgb="FF000000"/>
        <rFont val="Calibri"/>
        <family val="2"/>
        <scheme val="minor"/>
      </rPr>
      <t>l'acronyme</t>
    </r>
    <r>
      <rPr>
        <sz val="11"/>
        <color rgb="FF000000"/>
        <rFont val="Calibri"/>
        <family val="2"/>
        <scheme val="minor"/>
      </rPr>
      <t xml:space="preserve"> du projet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</si>
  <si>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français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</si>
  <si>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anglais</t>
    </r>
    <r>
      <rPr>
        <sz val="11"/>
        <color rgb="FF000000"/>
        <rFont val="Calibri"/>
        <family val="2"/>
        <scheme val="minor"/>
      </rPr>
      <t xml:space="preserve"> si pertinent</t>
    </r>
  </si>
  <si>
    <r>
      <t xml:space="preserve">Renseignez les informations sur les </t>
    </r>
    <r>
      <rPr>
        <b/>
        <sz val="11"/>
        <color rgb="FF000000"/>
        <rFont val="Calibri"/>
        <family val="2"/>
        <scheme val="minor"/>
      </rPr>
      <t>inclusions.</t>
    </r>
    <r>
      <rPr>
        <sz val="11"/>
        <color rgb="FF000000"/>
        <rFont val="Calibri"/>
        <family val="2"/>
        <scheme val="minor"/>
      </rPr>
      <t xml:space="preserve">
Si le projet n'est pas concerné par les inclusions, mettez </t>
    </r>
    <r>
      <rPr>
        <b/>
        <sz val="11"/>
        <color rgb="FF000000"/>
        <rFont val="Calibri"/>
        <family val="2"/>
        <scheme val="minor"/>
      </rPr>
      <t xml:space="preserve">0 </t>
    </r>
    <r>
      <rPr>
        <sz val="11"/>
        <color rgb="FF000000"/>
        <rFont val="Calibri"/>
        <family val="2"/>
        <scheme val="minor"/>
      </rPr>
      <t xml:space="preserve">dans la première case et </t>
    </r>
    <r>
      <rPr>
        <b/>
        <sz val="11"/>
        <color rgb="FF000000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dans deux autres.</t>
    </r>
  </si>
  <si>
    <r>
      <t xml:space="preserve">Le nombre d'inclusions par centre par mois est </t>
    </r>
    <r>
      <rPr>
        <b/>
        <sz val="11"/>
        <color rgb="FF000000"/>
        <rFont val="Calibri"/>
        <family val="2"/>
        <scheme val="minor"/>
      </rPr>
      <t>calculé</t>
    </r>
    <r>
      <rPr>
        <sz val="11"/>
        <color rgb="FF000000"/>
        <rFont val="Calibri"/>
        <family val="2"/>
        <scheme val="minor"/>
      </rPr>
      <t xml:space="preserve"> à partir des valeurs saisies précédemment </t>
    </r>
  </si>
  <si>
    <t>Une fois un établissement est choisi, son libellé apparaitra automatiquement dans la case des résultats</t>
  </si>
  <si>
    <t>Dès qu'un site est choisi son libellé apparatra dans la case des résultats</t>
  </si>
  <si>
    <r>
      <rPr>
        <b/>
        <sz val="12"/>
        <color rgb="FF0000FF"/>
        <rFont val="Calibri"/>
        <family val="2"/>
        <scheme val="minor"/>
      </rPr>
      <t>3.</t>
    </r>
    <r>
      <rPr>
        <sz val="12"/>
        <color rgb="FF000000"/>
        <rFont val="Calibri"/>
        <family val="2"/>
        <scheme val="minor"/>
      </rPr>
      <t xml:space="preserve"> Copiez les cellules avec l'établissement via Ctrl+c et collez les </t>
    </r>
    <r>
      <rPr>
        <b/>
        <sz val="12"/>
        <color rgb="FF000000"/>
        <rFont val="Calibri"/>
        <family val="2"/>
        <scheme val="minor"/>
      </rPr>
      <t>valeurs</t>
    </r>
    <r>
      <rPr>
        <sz val="12"/>
        <color rgb="FF000000"/>
        <rFont val="Calibri"/>
        <family val="2"/>
        <scheme val="minor"/>
      </rPr>
      <t xml:space="preserve"> des cellules dans la table</t>
    </r>
  </si>
  <si>
    <r>
      <rPr>
        <b/>
        <sz val="12"/>
        <color rgb="FF0000FF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. Choisissez l'établissement et le site dans les listes déroulantes ci-dessous</t>
    </r>
  </si>
  <si>
    <r>
      <rPr>
        <b/>
        <sz val="12"/>
        <color rgb="FF0000FF"/>
        <rFont val="Calibri"/>
        <family val="2"/>
        <scheme val="minor"/>
      </rPr>
      <t>1.</t>
    </r>
    <r>
      <rPr>
        <sz val="12"/>
        <color rgb="FF4A452A"/>
        <rFont val="Calibri"/>
        <family val="2"/>
        <scheme val="minor"/>
      </rPr>
      <t xml:space="preserve"> Commencez la </t>
    </r>
    <r>
      <rPr>
        <sz val="12"/>
        <rFont val="Calibri"/>
        <family val="2"/>
        <scheme val="minor"/>
      </rPr>
      <t>saisie</t>
    </r>
    <r>
      <rPr>
        <sz val="12"/>
        <color rgb="FF4A452A"/>
        <rFont val="Calibri"/>
        <family val="2"/>
        <scheme val="minor"/>
      </rPr>
      <t xml:space="preserve"> du </t>
    </r>
    <r>
      <rPr>
        <b/>
        <sz val="12"/>
        <color rgb="FF4A452A"/>
        <rFont val="Calibri"/>
        <family val="2"/>
        <scheme val="minor"/>
      </rPr>
      <t>nom de l'établissement</t>
    </r>
    <r>
      <rPr>
        <sz val="12"/>
        <color rgb="FF4A452A"/>
        <rFont val="Calibri"/>
        <family val="2"/>
        <scheme val="minor"/>
      </rPr>
      <t xml:space="preserve"> ou de la </t>
    </r>
    <r>
      <rPr>
        <b/>
        <sz val="12"/>
        <color rgb="FF4A452A"/>
        <rFont val="Calibri"/>
        <family val="2"/>
        <scheme val="minor"/>
      </rPr>
      <t>ville</t>
    </r>
    <r>
      <rPr>
        <sz val="12"/>
        <color rgb="FF4A452A"/>
        <rFont val="Calibri"/>
        <family val="2"/>
        <scheme val="minor"/>
      </rPr>
      <t xml:space="preserve"> (au moins 3 caractères), appuyez la touche </t>
    </r>
    <r>
      <rPr>
        <b/>
        <sz val="12"/>
        <rFont val="Calibri"/>
        <family val="2"/>
        <scheme val="minor"/>
      </rPr>
      <t>Entrée</t>
    </r>
    <r>
      <rPr>
        <sz val="12"/>
        <color rgb="FF4A452A"/>
        <rFont val="Calibri"/>
        <family val="2"/>
        <scheme val="minor"/>
      </rPr>
      <t xml:space="preserve"> - les résultats de cette recherche seront disponibles dans la liste déroulante ci-dessous</t>
    </r>
  </si>
  <si>
    <t>Copier et coller les valeurs uniquement</t>
  </si>
  <si>
    <t>Vérif Grille Centre 2025</t>
  </si>
  <si>
    <t>NE PAS supprimer de lignes.
NE PAS verrouiller les feuilles =&gt; Protéger ou verrouiller le document empêche tout traitement ultérieur nécessaire à l'évaluation.</t>
  </si>
  <si>
    <r>
      <rPr>
        <b/>
        <sz val="14"/>
        <color rgb="FF000000"/>
        <rFont val="Calibri"/>
        <family val="2"/>
      </rPr>
      <t>Pour toute question, veuillez contacter :</t>
    </r>
    <r>
      <rPr>
        <sz val="14"/>
        <color rgb="FF000000"/>
        <rFont val="Calibri"/>
        <family val="2"/>
      </rPr>
      <t xml:space="preserve">
PHRC-N : dgos-phrc@sante.gouv.fr
PREPS : dgos-preps@sante.gouv.fr
PHRIP : dgos-phrip@sante.gouv.fr
PRME : dgos-prme@sante.gouv.fr</t>
    </r>
  </si>
  <si>
    <t>Ouvrez le fichier Outil_recherche_ etablissement_DGOS.xlsx sur le site de la DGOS [lien]. 
Suivez les instructions</t>
  </si>
  <si>
    <t>FINESS</t>
  </si>
  <si>
    <t>340780477</t>
  </si>
  <si>
    <t>L'ARCHE BLEUE</t>
  </si>
  <si>
    <t>CHU Montpellier (Clapiers)</t>
  </si>
  <si>
    <t>IV</t>
  </si>
  <si>
    <r>
      <t xml:space="preserve">Si </t>
    </r>
    <r>
      <rPr>
        <b/>
        <sz val="14"/>
        <color rgb="FF000000"/>
        <rFont val="Calibri"/>
        <family val="2"/>
        <scheme val="minor"/>
      </rPr>
      <t>aucun</t>
    </r>
    <r>
      <rPr>
        <sz val="14"/>
        <color rgb="FF000000"/>
        <rFont val="Calibri"/>
        <family val="2"/>
        <scheme val="minor"/>
      </rPr>
      <t xml:space="preserve"> résultat ne correspond à votre recherche, merci de rechercher dans la base de FINESS ou sur le site de FHF</t>
    </r>
  </si>
  <si>
    <t>https://finess.esante.gouv.fr/fininter/jsp/index.jsp</t>
  </si>
  <si>
    <t>FHF</t>
  </si>
  <si>
    <t>https://etablissements.fhf.fr/</t>
  </si>
  <si>
    <t>v1.1-octobre-2025</t>
  </si>
  <si>
    <t>FINESS*</t>
  </si>
  <si>
    <r>
      <t xml:space="preserve">Durée prévisionnelle de Recrutement (DUR) </t>
    </r>
    <r>
      <rPr>
        <b/>
        <u/>
        <sz val="14"/>
        <rFont val="Calibri"/>
        <family val="2"/>
      </rPr>
      <t xml:space="preserve">en mois </t>
    </r>
    <r>
      <rPr>
        <b/>
        <sz val="14"/>
        <rFont val="Calibri"/>
        <family val="2"/>
      </rPr>
      <t>:</t>
    </r>
  </si>
  <si>
    <r>
      <t xml:space="preserve">Acronyme </t>
    </r>
    <r>
      <rPr>
        <b/>
        <sz val="18"/>
        <color rgb="FF000000"/>
        <rFont val="Calibri"/>
        <family val="2"/>
      </rPr>
      <t xml:space="preserve"> :</t>
    </r>
  </si>
  <si>
    <r>
      <t>Titre anglais</t>
    </r>
    <r>
      <rPr>
        <b/>
        <sz val="18"/>
        <color rgb="FF000000"/>
        <rFont val="Calibri"/>
        <family val="2"/>
      </rPr>
      <t xml:space="preserve"> : 
(</t>
    </r>
    <r>
      <rPr>
        <b/>
        <i/>
        <sz val="18"/>
        <color rgb="FF000000"/>
        <rFont val="Calibri"/>
        <family val="2"/>
      </rPr>
      <t>le cas échéant</t>
    </r>
    <r>
      <rPr>
        <b/>
        <sz val="18"/>
        <color rgb="FF000000"/>
        <rFont val="Calibri"/>
        <family val="2"/>
      </rPr>
      <t>)</t>
    </r>
  </si>
  <si>
    <r>
      <t>Type d'établissement + ville</t>
    </r>
    <r>
      <rPr>
        <b/>
        <sz val="14"/>
        <color rgb="FFFF0000"/>
        <rFont val="Arial"/>
        <family val="2"/>
      </rPr>
      <t>*</t>
    </r>
  </si>
  <si>
    <r>
      <t>Pays</t>
    </r>
    <r>
      <rPr>
        <b/>
        <sz val="14"/>
        <color rgb="FFFF0000"/>
        <rFont val="Arial"/>
        <family val="2"/>
      </rPr>
      <t>*</t>
    </r>
  </si>
  <si>
    <r>
      <t>Ville</t>
    </r>
    <r>
      <rPr>
        <b/>
        <sz val="14"/>
        <color rgb="FFFF0000"/>
        <rFont val="Arial"/>
        <family val="2"/>
      </rPr>
      <t>*</t>
    </r>
  </si>
  <si>
    <r>
      <t>Site d'exercice, GH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</si>
  <si>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Etablissement(s) de santé 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</si>
  <si>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 de santé coordonnateur</t>
    </r>
    <r>
      <rPr>
        <b/>
        <sz val="14"/>
        <color rgb="FFFF0000"/>
        <rFont val="Arial"/>
        <family val="2"/>
      </rPr>
      <t>*</t>
    </r>
  </si>
  <si>
    <r>
      <t>Site d'exercice, GH
coordonnateur</t>
    </r>
    <r>
      <rPr>
        <b/>
        <sz val="14"/>
        <color rgb="FFFF0000"/>
        <rFont val="Arial"/>
        <family val="2"/>
      </rPr>
      <t>*</t>
    </r>
  </si>
  <si>
    <r>
      <t>FINESS</t>
    </r>
    <r>
      <rPr>
        <b/>
        <sz val="14"/>
        <color rgb="FFFF0000"/>
        <rFont val="Arial"/>
        <family val="2"/>
      </rPr>
      <t>*</t>
    </r>
  </si>
  <si>
    <r>
      <rPr>
        <sz val="14"/>
        <color rgb="FFFF0000"/>
        <rFont val="Calibri"/>
        <family val="2"/>
      </rPr>
      <t>*</t>
    </r>
    <r>
      <rPr>
        <sz val="14"/>
        <color rgb="FF000000"/>
        <rFont val="Calibri"/>
        <family val="2"/>
      </rPr>
      <t xml:space="preserve">Ces champs doivent </t>
    </r>
    <r>
      <rPr>
        <b/>
        <sz val="14"/>
        <color rgb="FF000000"/>
        <rFont val="Calibri"/>
        <family val="2"/>
      </rPr>
      <t>obligatoirement</t>
    </r>
    <r>
      <rPr>
        <sz val="14"/>
        <color rgb="FF000000"/>
        <rFont val="Calibri"/>
        <family val="2"/>
      </rPr>
      <t xml:space="preserve"> être remplis avec de l'aide de l'outil de recherche </t>
    </r>
    <r>
      <rPr>
        <b/>
        <sz val="14"/>
        <color rgb="FF000000"/>
        <rFont val="Calibri"/>
        <family val="2"/>
      </rPr>
      <t>outil_recherche_centres_v1_20250905.xlsx</t>
    </r>
  </si>
  <si>
    <r>
      <t>Nombre de patients par centre par mois</t>
    </r>
    <r>
      <rPr>
        <sz val="14"/>
        <rFont val="Calibri"/>
        <family val="2"/>
      </rPr>
      <t xml:space="preserve"> 
</t>
    </r>
    <r>
      <rPr>
        <sz val="12"/>
        <color rgb="FFFF0000"/>
        <rFont val="Calibri"/>
        <family val="2"/>
      </rPr>
      <t>[formule automatique]</t>
    </r>
  </si>
  <si>
    <r>
      <t xml:space="preserve">Pour un exemple de remplissage, voir la fiche </t>
    </r>
    <r>
      <rPr>
        <b/>
        <sz val="16"/>
        <color rgb="FF000000"/>
        <rFont val="Calibri"/>
        <family val="2"/>
        <scheme val="minor"/>
      </rPr>
      <t>GUIDE</t>
    </r>
  </si>
  <si>
    <t>Renseignez ensuite les informations de l'établissement du porteur à partir de l'outil d'aide à la recherche</t>
  </si>
  <si>
    <t>Si aucun résultats de recherche ne correspond pas, veuillez consultez point IV du GUIDE</t>
  </si>
  <si>
    <t>v1.2-novembre-2025</t>
  </si>
  <si>
    <t>fgn</t>
  </si>
  <si>
    <t>V</t>
  </si>
  <si>
    <r>
      <t xml:space="preserve">Si il s'agit des médecins libéreaux ou organismes sans FINESS (médécins libéraux, université, institut, école, etc.), il suffit d'utiliser les valeurs ci-dessous pour le FINESS et l'établissement. Veuillez saisir l'adresse du lieu d'exercice  dans la colonne </t>
    </r>
    <r>
      <rPr>
        <b/>
        <sz val="14"/>
        <color rgb="FF000000"/>
        <rFont val="Calibri"/>
        <family val="2"/>
        <scheme val="minor"/>
      </rPr>
      <t>Site d'exercice</t>
    </r>
  </si>
  <si>
    <t>NON DEFINI</t>
  </si>
  <si>
    <t>505 rue de Mozart Clapiers</t>
  </si>
  <si>
    <t>NON DEFINI Montpellier (Clapiers)</t>
  </si>
  <si>
    <r>
      <t xml:space="preserve">Centre investigateur coordonnateur et centre(s) co-investigateur(s)
</t>
    </r>
    <r>
      <rPr>
        <b/>
        <sz val="24"/>
        <color rgb="FF003366"/>
        <rFont val="Calibri"/>
        <family val="2"/>
        <charset val="1"/>
      </rPr>
      <t xml:space="preserve">pour les appels à projets </t>
    </r>
    <r>
      <rPr>
        <b/>
        <sz val="24"/>
        <color theme="8" tint="0.39997558519241921"/>
        <rFont val="Calibri"/>
        <family val="2"/>
      </rPr>
      <t>PHRC-I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</si>
</sst>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8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24"/>
      <color rgb="FF003366"/>
      <name val="Calibri"/>
      <family val="2"/>
      <charset val="1"/>
    </font>
    <font>
      <b/>
      <sz val="24"/>
      <color rgb="FF003366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22"/>
      <color rgb="FFFF0000"/>
      <name val="Calibri"/>
      <family val="2"/>
      <charset val="1"/>
    </font>
    <font>
      <b/>
      <u/>
      <sz val="18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C00000"/>
      <name val="Arial"/>
      <family val="2"/>
      <charset val="1"/>
    </font>
    <font>
      <b/>
      <u/>
      <sz val="20"/>
      <color rgb="FFFF0000"/>
      <name val="Calibri"/>
      <family val="2"/>
      <charset val="1"/>
    </font>
    <font>
      <sz val="12"/>
      <color rgb="FFC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4A452A"/>
      <name val="Arial"/>
      <family val="2"/>
      <charset val="1"/>
    </font>
    <font>
      <sz val="12"/>
      <color rgb="FF00206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9"/>
      <color rgb="FF000000"/>
      <name val="Tahoma"/>
      <family val="2"/>
      <charset val="1"/>
    </font>
    <font>
      <b/>
      <u/>
      <sz val="12"/>
      <color rgb="FF0000FF"/>
      <name val="Arial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4A452A"/>
      <name val="Calibri"/>
      <family val="2"/>
      <scheme val="minor"/>
    </font>
    <font>
      <sz val="11"/>
      <color rgb="FFC00000"/>
      <name val="Arial"/>
      <family val="2"/>
      <charset val="1"/>
    </font>
    <font>
      <sz val="12"/>
      <color theme="1" tint="0.499984740745262"/>
      <name val="Arial"/>
      <family val="2"/>
      <charset val="1"/>
    </font>
    <font>
      <b/>
      <sz val="9"/>
      <color theme="8" tint="0.59999389629810485"/>
      <name val="Arial"/>
      <family val="2"/>
      <charset val="1"/>
    </font>
    <font>
      <sz val="11"/>
      <color theme="0" tint="-0.249977111117893"/>
      <name val="Calibri"/>
      <family val="2"/>
      <charset val="1"/>
    </font>
    <font>
      <sz val="12"/>
      <color rgb="FF0000FF"/>
      <name val="Arial"/>
      <family val="2"/>
      <charset val="1"/>
    </font>
    <font>
      <b/>
      <sz val="16"/>
      <name val="Arial"/>
      <family val="2"/>
      <charset val="1"/>
    </font>
    <font>
      <b/>
      <sz val="18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4"/>
      <color rgb="FFC00000"/>
      <name val="Calibri"/>
      <family val="2"/>
      <charset val="1"/>
    </font>
    <font>
      <sz val="10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4A452A"/>
      <name val="Calibri"/>
      <family val="2"/>
      <scheme val="minor"/>
    </font>
    <font>
      <sz val="11"/>
      <color rgb="FF4A452A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2"/>
      <color rgb="FF0000FF"/>
      <name val="Arial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0" tint="-0.499984740745262"/>
      <name val="Calibri"/>
      <family val="2"/>
    </font>
    <font>
      <sz val="11"/>
      <color rgb="FF000000"/>
      <name val="Calibri"/>
      <family val="2"/>
      <charset val="1"/>
    </font>
    <font>
      <u/>
      <sz val="12"/>
      <color rgb="FF0000FF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u/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  <charset val="1"/>
    </font>
    <font>
      <b/>
      <i/>
      <sz val="18"/>
      <color rgb="FF000000"/>
      <name val="Calibri"/>
      <family val="2"/>
    </font>
    <font>
      <b/>
      <sz val="14"/>
      <color rgb="FFFF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  <charset val="1"/>
    </font>
    <font>
      <i/>
      <sz val="11"/>
      <color rgb="FFFF0000"/>
      <name val="Calibri"/>
      <family val="2"/>
    </font>
    <font>
      <b/>
      <sz val="24"/>
      <color theme="8" tint="0.3999755851924192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FC7CE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rgb="FFFDEADA"/>
        <bgColor rgb="FFEEECE1"/>
      </patternFill>
    </fill>
    <fill>
      <patternFill patternType="solid">
        <fgColor rgb="FFA6A6A6"/>
        <bgColor rgb="FFBFBFBF"/>
      </patternFill>
    </fill>
    <fill>
      <patternFill patternType="solid">
        <fgColor rgb="FFF2DCDB"/>
        <bgColor rgb="FFFDEADA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Border="0" applyProtection="0"/>
    <xf numFmtId="0" fontId="68" fillId="0" borderId="0"/>
  </cellStyleXfs>
  <cellXfs count="251">
    <xf numFmtId="0" fontId="0" fillId="0" borderId="0" xfId="0"/>
    <xf numFmtId="3" fontId="0" fillId="0" borderId="0" xfId="0" applyNumberFormat="1" applyAlignment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8" fillId="0" borderId="0" xfId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14" fillId="0" borderId="0" xfId="0" applyFont="1" applyAlignment="1" applyProtection="1"/>
    <xf numFmtId="0" fontId="0" fillId="0" borderId="0" xfId="0" applyFont="1" applyAlignment="1" applyProtection="1"/>
    <xf numFmtId="0" fontId="16" fillId="0" borderId="0" xfId="0" applyFont="1" applyAlignment="1" applyProtection="1"/>
    <xf numFmtId="0" fontId="21" fillId="0" borderId="0" xfId="0" applyFont="1" applyAlignment="1" applyProtection="1"/>
    <xf numFmtId="0" fontId="19" fillId="0" borderId="0" xfId="0" applyFont="1" applyAlignment="1" applyProtection="1"/>
    <xf numFmtId="0" fontId="19" fillId="0" borderId="2" xfId="0" applyFont="1" applyBorder="1" applyAlignment="1" applyProtection="1"/>
    <xf numFmtId="0" fontId="19" fillId="0" borderId="12" xfId="0" applyFont="1" applyBorder="1" applyAlignment="1" applyProtection="1">
      <alignment horizontal="center" vertical="center"/>
    </xf>
    <xf numFmtId="3" fontId="19" fillId="0" borderId="2" xfId="0" applyNumberFormat="1" applyFont="1" applyBorder="1" applyAlignment="1" applyProtection="1">
      <alignment wrapText="1"/>
    </xf>
    <xf numFmtId="0" fontId="19" fillId="0" borderId="2" xfId="0" applyFont="1" applyBorder="1" applyAlignment="1" applyProtection="1">
      <alignment wrapText="1"/>
    </xf>
    <xf numFmtId="0" fontId="19" fillId="0" borderId="0" xfId="0" applyFont="1" applyAlignment="1" applyProtection="1">
      <alignment wrapText="1"/>
    </xf>
    <xf numFmtId="3" fontId="19" fillId="0" borderId="2" xfId="0" applyNumberFormat="1" applyFont="1" applyBorder="1" applyAlignment="1" applyProtection="1"/>
    <xf numFmtId="0" fontId="19" fillId="0" borderId="0" xfId="0" applyFont="1" applyBorder="1" applyAlignment="1" applyProtection="1"/>
    <xf numFmtId="0" fontId="19" fillId="0" borderId="2" xfId="0" applyFont="1" applyBorder="1" applyAlignment="1" applyProtection="1">
      <alignment horizontal="center" vertical="center"/>
    </xf>
    <xf numFmtId="3" fontId="15" fillId="2" borderId="15" xfId="0" applyNumberFormat="1" applyFont="1" applyFill="1" applyBorder="1" applyAlignment="1" applyProtection="1">
      <alignment horizontal="center" vertical="center" wrapText="1"/>
    </xf>
    <xf numFmtId="3" fontId="15" fillId="2" borderId="16" xfId="0" applyNumberFormat="1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7" fillId="0" borderId="0" xfId="1"/>
    <xf numFmtId="3" fontId="19" fillId="0" borderId="15" xfId="0" applyNumberFormat="1" applyFont="1" applyBorder="1" applyAlignment="1" applyProtection="1">
      <alignment horizontal="center" vertical="center"/>
    </xf>
    <xf numFmtId="3" fontId="17" fillId="5" borderId="12" xfId="0" applyNumberFormat="1" applyFont="1" applyFill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/>
    </xf>
    <xf numFmtId="0" fontId="7" fillId="0" borderId="2" xfId="1" applyBorder="1" applyProtection="1"/>
    <xf numFmtId="3" fontId="31" fillId="0" borderId="2" xfId="1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0" fillId="0" borderId="0" xfId="0" applyFill="1" applyBorder="1"/>
    <xf numFmtId="0" fontId="0" fillId="0" borderId="0" xfId="0" applyFill="1" applyBorder="1" applyAlignment="1" applyProtection="1"/>
    <xf numFmtId="0" fontId="27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3" fontId="17" fillId="5" borderId="28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3" fillId="0" borderId="19" xfId="0" applyFont="1" applyFill="1" applyBorder="1" applyAlignment="1" applyProtection="1">
      <alignment horizontal="center"/>
    </xf>
    <xf numFmtId="0" fontId="34" fillId="0" borderId="22" xfId="0" applyFont="1" applyBorder="1" applyAlignment="1">
      <alignment vertical="center" shrinkToFit="1"/>
    </xf>
    <xf numFmtId="0" fontId="0" fillId="0" borderId="22" xfId="0" applyBorder="1" applyAlignment="1" applyProtection="1"/>
    <xf numFmtId="0" fontId="0" fillId="0" borderId="7" xfId="0" applyBorder="1" applyAlignment="1" applyProtection="1"/>
    <xf numFmtId="0" fontId="33" fillId="0" borderId="17" xfId="0" applyFont="1" applyBorder="1" applyAlignment="1">
      <alignment vertical="center"/>
    </xf>
    <xf numFmtId="0" fontId="0" fillId="0" borderId="17" xfId="0" applyBorder="1" applyAlignment="1" applyProtection="1"/>
    <xf numFmtId="0" fontId="0" fillId="0" borderId="31" xfId="0" applyBorder="1" applyAlignment="1" applyProtection="1"/>
    <xf numFmtId="0" fontId="32" fillId="7" borderId="23" xfId="0" applyFont="1" applyFill="1" applyBorder="1" applyAlignment="1" applyProtection="1">
      <alignment horizontal="left" vertical="center"/>
    </xf>
    <xf numFmtId="0" fontId="32" fillId="7" borderId="19" xfId="0" applyFont="1" applyFill="1" applyBorder="1" applyAlignment="1" applyProtection="1">
      <alignment vertical="center"/>
    </xf>
    <xf numFmtId="3" fontId="29" fillId="8" borderId="14" xfId="0" applyNumberFormat="1" applyFont="1" applyFill="1" applyBorder="1" applyAlignment="1" applyProtection="1">
      <alignment horizontal="center" vertical="center" wrapText="1"/>
    </xf>
    <xf numFmtId="3" fontId="18" fillId="8" borderId="20" xfId="0" applyNumberFormat="1" applyFont="1" applyFill="1" applyBorder="1" applyAlignment="1" applyProtection="1">
      <alignment horizontal="center" vertical="center" wrapText="1"/>
    </xf>
    <xf numFmtId="3" fontId="18" fillId="8" borderId="29" xfId="0" applyNumberFormat="1" applyFont="1" applyFill="1" applyBorder="1" applyAlignment="1" applyProtection="1">
      <alignment horizontal="center" vertical="center" wrapText="1"/>
    </xf>
    <xf numFmtId="0" fontId="32" fillId="8" borderId="0" xfId="0" applyFont="1" applyFill="1" applyBorder="1" applyAlignment="1" applyProtection="1">
      <alignment vertical="center"/>
    </xf>
    <xf numFmtId="0" fontId="18" fillId="8" borderId="0" xfId="0" applyFont="1" applyFill="1" applyBorder="1" applyAlignment="1" applyProtection="1">
      <alignment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0" fillId="10" borderId="2" xfId="0" applyNumberFormat="1" applyFont="1" applyFill="1" applyBorder="1" applyAlignment="1" applyProtection="1">
      <alignment horizontal="center" vertical="center" wrapText="1"/>
    </xf>
    <xf numFmtId="0" fontId="0" fillId="10" borderId="2" xfId="0" applyFont="1" applyFill="1" applyBorder="1" applyAlignment="1" applyProtection="1"/>
    <xf numFmtId="0" fontId="0" fillId="10" borderId="2" xfId="0" applyFill="1" applyBorder="1" applyAlignment="1" applyProtection="1"/>
    <xf numFmtId="3" fontId="0" fillId="10" borderId="2" xfId="0" applyNumberFormat="1" applyFill="1" applyBorder="1" applyAlignment="1" applyProtection="1"/>
    <xf numFmtId="3" fontId="0" fillId="10" borderId="2" xfId="0" applyNumberFormat="1" applyFill="1" applyBorder="1" applyAlignment="1" applyProtection="1">
      <alignment wrapText="1"/>
    </xf>
    <xf numFmtId="0" fontId="30" fillId="10" borderId="2" xfId="0" applyFont="1" applyFill="1" applyBorder="1" applyAlignment="1" applyProtection="1"/>
    <xf numFmtId="0" fontId="9" fillId="0" borderId="2" xfId="0" applyFont="1" applyBorder="1" applyAlignment="1">
      <alignment horizontal="left" vertical="top"/>
    </xf>
    <xf numFmtId="0" fontId="0" fillId="11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12" borderId="2" xfId="0" applyFill="1" applyBorder="1" applyAlignment="1">
      <alignment horizontal="left" vertical="top" wrapText="1"/>
    </xf>
    <xf numFmtId="0" fontId="0" fillId="13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5" fillId="0" borderId="2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justify" vertical="center"/>
    </xf>
    <xf numFmtId="0" fontId="0" fillId="11" borderId="2" xfId="0" applyNumberForma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12" borderId="2" xfId="0" applyNumberFormat="1" applyFill="1" applyBorder="1" applyAlignment="1">
      <alignment horizontal="center" vertical="center" wrapText="1"/>
    </xf>
    <xf numFmtId="0" fontId="0" fillId="13" borderId="2" xfId="0" applyNumberFormat="1" applyFill="1" applyBorder="1" applyAlignment="1">
      <alignment horizontal="center" vertical="center" wrapText="1"/>
    </xf>
    <xf numFmtId="0" fontId="37" fillId="13" borderId="2" xfId="0" applyNumberFormat="1" applyFont="1" applyFill="1" applyBorder="1" applyAlignment="1">
      <alignment horizontal="center" vertical="center"/>
    </xf>
    <xf numFmtId="0" fontId="0" fillId="14" borderId="2" xfId="0" applyFill="1" applyBorder="1" applyAlignment="1">
      <alignment horizontal="left" vertical="top" wrapText="1"/>
    </xf>
    <xf numFmtId="0" fontId="0" fillId="14" borderId="2" xfId="0" applyNumberFormat="1" applyFill="1" applyBorder="1" applyAlignment="1">
      <alignment horizontal="center" vertical="center" wrapText="1"/>
    </xf>
    <xf numFmtId="0" fontId="17" fillId="15" borderId="0" xfId="0" applyFont="1" applyFill="1" applyBorder="1" applyAlignment="1" applyProtection="1">
      <alignment horizontal="center" vertical="center" wrapText="1"/>
    </xf>
    <xf numFmtId="0" fontId="32" fillId="16" borderId="19" xfId="0" applyFont="1" applyFill="1" applyBorder="1" applyAlignment="1" applyProtection="1">
      <alignment vertical="center"/>
    </xf>
    <xf numFmtId="165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9" fillId="0" borderId="0" xfId="0" applyFont="1" applyBorder="1"/>
    <xf numFmtId="0" fontId="43" fillId="4" borderId="0" xfId="0" applyFont="1" applyFill="1"/>
    <xf numFmtId="0" fontId="42" fillId="0" borderId="0" xfId="0" applyFont="1" applyBorder="1" applyAlignment="1">
      <alignment horizontal="center" vertical="center" wrapText="1"/>
    </xf>
    <xf numFmtId="0" fontId="43" fillId="4" borderId="0" xfId="0" applyFont="1" applyFill="1" applyAlignment="1" applyProtection="1">
      <alignment horizontal="center" vertical="center"/>
    </xf>
    <xf numFmtId="0" fontId="47" fillId="0" borderId="0" xfId="0" applyFont="1" applyBorder="1" applyAlignment="1">
      <alignment vertical="center"/>
    </xf>
    <xf numFmtId="0" fontId="41" fillId="0" borderId="0" xfId="0" applyFont="1" applyBorder="1" applyAlignment="1" applyProtection="1">
      <alignment vertical="center" wrapText="1"/>
    </xf>
    <xf numFmtId="0" fontId="43" fillId="4" borderId="0" xfId="0" applyFont="1" applyFill="1" applyBorder="1"/>
    <xf numFmtId="0" fontId="43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/>
    <xf numFmtId="3" fontId="26" fillId="2" borderId="2" xfId="0" applyNumberFormat="1" applyFont="1" applyFill="1" applyBorder="1" applyAlignment="1" applyProtection="1">
      <alignment horizontal="center" vertical="center" wrapText="1"/>
    </xf>
    <xf numFmtId="0" fontId="43" fillId="0" borderId="0" xfId="0" applyFont="1"/>
    <xf numFmtId="0" fontId="43" fillId="4" borderId="2" xfId="0" applyFont="1" applyFill="1" applyBorder="1" applyAlignment="1">
      <alignment horizontal="left" vertical="center" wrapText="1"/>
    </xf>
    <xf numFmtId="3" fontId="51" fillId="0" borderId="0" xfId="0" applyNumberFormat="1" applyFont="1" applyFill="1" applyBorder="1" applyAlignment="1" applyProtection="1">
      <alignment wrapText="1"/>
    </xf>
    <xf numFmtId="0" fontId="48" fillId="0" borderId="1" xfId="0" applyFont="1" applyFill="1" applyBorder="1" applyAlignment="1">
      <alignment horizontal="center" vertical="center"/>
    </xf>
    <xf numFmtId="3" fontId="52" fillId="0" borderId="0" xfId="1" applyNumberFormat="1" applyFont="1" applyFill="1" applyBorder="1" applyAlignment="1" applyProtection="1">
      <alignment horizontal="right" vertical="center" wrapText="1"/>
    </xf>
    <xf numFmtId="0" fontId="48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/>
    </xf>
    <xf numFmtId="0" fontId="43" fillId="4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2" xfId="0" applyFont="1" applyBorder="1" applyAlignment="1">
      <alignment vertical="top" wrapText="1"/>
    </xf>
    <xf numFmtId="0" fontId="43" fillId="0" borderId="2" xfId="0" applyFont="1" applyFill="1" applyBorder="1" applyAlignment="1">
      <alignment vertical="top" wrapText="1"/>
    </xf>
    <xf numFmtId="0" fontId="45" fillId="0" borderId="0" xfId="0" applyFont="1" applyAlignment="1" applyProtection="1"/>
    <xf numFmtId="0" fontId="43" fillId="0" borderId="0" xfId="0" applyFont="1" applyAlignment="1" applyProtection="1"/>
    <xf numFmtId="0" fontId="54" fillId="0" borderId="0" xfId="0" applyFont="1" applyAlignment="1" applyProtection="1"/>
    <xf numFmtId="0" fontId="45" fillId="0" borderId="0" xfId="0" applyFont="1" applyFill="1" applyBorder="1" applyAlignment="1">
      <alignment horizontal="left" vertical="top" wrapText="1"/>
    </xf>
    <xf numFmtId="3" fontId="26" fillId="0" borderId="0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/>
    </xf>
    <xf numFmtId="0" fontId="53" fillId="6" borderId="2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3" fillId="0" borderId="0" xfId="0" applyFont="1" applyBorder="1"/>
    <xf numFmtId="0" fontId="53" fillId="4" borderId="2" xfId="0" applyFont="1" applyFill="1" applyBorder="1" applyAlignment="1">
      <alignment horizontal="center" vertical="center"/>
    </xf>
    <xf numFmtId="0" fontId="53" fillId="4" borderId="0" xfId="0" applyFont="1" applyFill="1"/>
    <xf numFmtId="0" fontId="53" fillId="0" borderId="2" xfId="0" applyFont="1" applyBorder="1" applyAlignment="1">
      <alignment horizontal="center" vertical="center"/>
    </xf>
    <xf numFmtId="0" fontId="53" fillId="0" borderId="0" xfId="0" applyFont="1"/>
    <xf numFmtId="0" fontId="56" fillId="0" borderId="0" xfId="0" applyFont="1" applyBorder="1" applyAlignment="1" applyProtection="1">
      <alignment horizontal="left" vertical="center"/>
    </xf>
    <xf numFmtId="0" fontId="54" fillId="0" borderId="1" xfId="0" applyFont="1" applyBorder="1" applyAlignment="1">
      <alignment vertical="center" shrinkToFit="1"/>
    </xf>
    <xf numFmtId="0" fontId="56" fillId="0" borderId="0" xfId="0" applyFont="1" applyBorder="1" applyAlignment="1" applyProtection="1">
      <alignment horizontal="left" vertical="center" wrapText="1"/>
    </xf>
    <xf numFmtId="0" fontId="42" fillId="0" borderId="0" xfId="0" applyFont="1" applyBorder="1" applyAlignment="1" applyProtection="1">
      <alignment horizontal="center" vertical="center"/>
    </xf>
    <xf numFmtId="0" fontId="52" fillId="0" borderId="33" xfId="0" applyFont="1" applyBorder="1" applyAlignment="1" applyProtection="1">
      <alignment horizontal="left" vertical="center" wrapText="1"/>
    </xf>
    <xf numFmtId="0" fontId="58" fillId="0" borderId="34" xfId="0" applyFont="1" applyFill="1" applyBorder="1" applyAlignment="1">
      <alignment horizontal="center" vertical="center"/>
    </xf>
    <xf numFmtId="0" fontId="52" fillId="0" borderId="37" xfId="0" applyFont="1" applyBorder="1" applyAlignment="1" applyProtection="1">
      <alignment horizontal="left" vertical="center" wrapText="1"/>
    </xf>
    <xf numFmtId="0" fontId="58" fillId="0" borderId="35" xfId="0" applyFont="1" applyFill="1" applyBorder="1" applyAlignment="1">
      <alignment horizontal="center" vertical="center"/>
    </xf>
    <xf numFmtId="0" fontId="52" fillId="0" borderId="32" xfId="0" applyFont="1" applyBorder="1" applyAlignment="1" applyProtection="1">
      <alignment horizontal="left" vertical="center" wrapText="1"/>
    </xf>
    <xf numFmtId="0" fontId="58" fillId="0" borderId="36" xfId="0" applyFont="1" applyFill="1" applyBorder="1" applyAlignment="1">
      <alignment horizontal="center" vertical="center"/>
    </xf>
    <xf numFmtId="0" fontId="52" fillId="3" borderId="0" xfId="0" applyFont="1" applyFill="1" applyBorder="1" applyAlignment="1" applyProtection="1">
      <alignment horizontal="left" vertical="center" wrapText="1"/>
    </xf>
    <xf numFmtId="165" fontId="58" fillId="3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6" borderId="2" xfId="0" applyFont="1" applyFill="1" applyBorder="1" applyAlignment="1" applyProtection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1" fillId="0" borderId="0" xfId="0" applyFont="1" applyAlignment="1" applyProtection="1"/>
    <xf numFmtId="0" fontId="53" fillId="0" borderId="11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43" fillId="0" borderId="12" xfId="0" applyFont="1" applyFill="1" applyBorder="1" applyAlignment="1">
      <alignment vertical="top" wrapText="1"/>
    </xf>
    <xf numFmtId="0" fontId="42" fillId="6" borderId="11" xfId="0" applyFont="1" applyFill="1" applyBorder="1" applyAlignment="1">
      <alignment horizontal="center" vertical="center"/>
    </xf>
    <xf numFmtId="0" fontId="43" fillId="6" borderId="38" xfId="0" applyFont="1" applyFill="1" applyBorder="1" applyAlignment="1">
      <alignment horizontal="left" vertical="center" wrapText="1"/>
    </xf>
    <xf numFmtId="3" fontId="26" fillId="6" borderId="27" xfId="0" applyNumberFormat="1" applyFont="1" applyFill="1" applyBorder="1" applyAlignment="1" applyProtection="1">
      <alignment horizontal="center" vertical="center" wrapText="1"/>
    </xf>
    <xf numFmtId="0" fontId="43" fillId="4" borderId="19" xfId="0" applyFont="1" applyFill="1" applyBorder="1" applyAlignment="1">
      <alignment horizontal="left" vertical="center" wrapText="1"/>
    </xf>
    <xf numFmtId="0" fontId="43" fillId="4" borderId="19" xfId="0" applyFont="1" applyFill="1" applyBorder="1"/>
    <xf numFmtId="3" fontId="52" fillId="0" borderId="19" xfId="1" applyNumberFormat="1" applyFont="1" applyFill="1" applyBorder="1" applyAlignment="1" applyProtection="1">
      <alignment horizontal="right" vertical="center" wrapText="1"/>
    </xf>
    <xf numFmtId="0" fontId="43" fillId="4" borderId="27" xfId="0" applyFont="1" applyFill="1" applyBorder="1" applyAlignment="1">
      <alignment horizontal="left" vertical="center" wrapText="1"/>
    </xf>
    <xf numFmtId="3" fontId="51" fillId="10" borderId="2" xfId="0" applyNumberFormat="1" applyFont="1" applyFill="1" applyBorder="1" applyAlignment="1" applyProtection="1">
      <alignment horizontal="left" vertical="center" wrapText="1"/>
    </xf>
    <xf numFmtId="0" fontId="41" fillId="10" borderId="2" xfId="0" applyFont="1" applyFill="1" applyBorder="1" applyAlignment="1" applyProtection="1"/>
    <xf numFmtId="0" fontId="47" fillId="0" borderId="2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3" fontId="50" fillId="17" borderId="10" xfId="0" applyNumberFormat="1" applyFont="1" applyFill="1" applyBorder="1" applyAlignment="1" applyProtection="1">
      <alignment horizontal="center" vertical="center" wrapText="1"/>
    </xf>
    <xf numFmtId="0" fontId="53" fillId="4" borderId="2" xfId="0" applyFont="1" applyFill="1" applyBorder="1" applyAlignment="1">
      <alignment horizontal="left" vertical="center" wrapText="1"/>
    </xf>
    <xf numFmtId="0" fontId="53" fillId="6" borderId="38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4" borderId="0" xfId="0" applyFont="1" applyFill="1" applyAlignment="1">
      <alignment horizontal="left" vertical="center"/>
    </xf>
    <xf numFmtId="0" fontId="43" fillId="0" borderId="1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62" fillId="0" borderId="0" xfId="0" applyFont="1" applyAlignment="1" applyProtection="1">
      <alignment horizontal="left" vertical="center"/>
    </xf>
    <xf numFmtId="0" fontId="45" fillId="0" borderId="0" xfId="0" applyFont="1" applyFill="1" applyBorder="1" applyAlignment="1">
      <alignment horizontal="left" vertical="top"/>
    </xf>
    <xf numFmtId="3" fontId="26" fillId="0" borderId="0" xfId="0" applyNumberFormat="1" applyFont="1" applyFill="1" applyBorder="1" applyAlignment="1" applyProtection="1">
      <alignment vertical="top" wrapText="1"/>
    </xf>
    <xf numFmtId="3" fontId="64" fillId="0" borderId="15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/>
    <xf numFmtId="0" fontId="17" fillId="0" borderId="0" xfId="0" applyFont="1" applyFill="1" applyBorder="1" applyAlignment="1" applyProtection="1">
      <alignment horizontal="center" vertical="center" wrapText="1"/>
    </xf>
    <xf numFmtId="3" fontId="17" fillId="6" borderId="10" xfId="2" applyNumberFormat="1" applyFont="1" applyFill="1" applyBorder="1" applyAlignment="1">
      <alignment horizontal="center" vertical="center" wrapText="1"/>
    </xf>
    <xf numFmtId="3" fontId="15" fillId="0" borderId="40" xfId="2" applyNumberFormat="1" applyFont="1" applyBorder="1" applyAlignment="1">
      <alignment horizontal="center" vertical="center" wrapText="1"/>
    </xf>
    <xf numFmtId="3" fontId="15" fillId="0" borderId="41" xfId="2" applyNumberFormat="1" applyFont="1" applyBorder="1" applyAlignment="1">
      <alignment horizontal="center" vertical="center" wrapText="1"/>
    </xf>
    <xf numFmtId="3" fontId="20" fillId="0" borderId="42" xfId="2" applyNumberFormat="1" applyFont="1" applyBorder="1" applyAlignment="1">
      <alignment horizontal="center" vertical="center" wrapText="1"/>
    </xf>
    <xf numFmtId="0" fontId="53" fillId="18" borderId="11" xfId="2" applyFont="1" applyFill="1" applyBorder="1" applyAlignment="1">
      <alignment horizontal="center" vertical="center"/>
    </xf>
    <xf numFmtId="0" fontId="53" fillId="0" borderId="0" xfId="2" applyFont="1"/>
    <xf numFmtId="3" fontId="14" fillId="0" borderId="0" xfId="2" applyNumberFormat="1" applyFont="1"/>
    <xf numFmtId="0" fontId="69" fillId="0" borderId="0" xfId="1" applyFont="1"/>
    <xf numFmtId="0" fontId="45" fillId="0" borderId="0" xfId="2" applyFont="1"/>
    <xf numFmtId="3" fontId="15" fillId="19" borderId="15" xfId="0" applyNumberFormat="1" applyFont="1" applyFill="1" applyBorder="1" applyAlignment="1" applyProtection="1">
      <alignment horizontal="center" vertical="center" wrapText="1"/>
    </xf>
    <xf numFmtId="3" fontId="15" fillId="20" borderId="15" xfId="0" applyNumberFormat="1" applyFont="1" applyFill="1" applyBorder="1" applyAlignment="1" applyProtection="1">
      <alignment horizontal="center" vertical="center" wrapText="1"/>
    </xf>
    <xf numFmtId="0" fontId="28" fillId="20" borderId="15" xfId="0" applyFont="1" applyFill="1" applyBorder="1" applyAlignment="1" applyProtection="1"/>
    <xf numFmtId="3" fontId="70" fillId="7" borderId="2" xfId="0" applyNumberFormat="1" applyFont="1" applyFill="1" applyBorder="1" applyAlignment="1" applyProtection="1">
      <alignment horizontal="center" vertical="center" wrapText="1"/>
    </xf>
    <xf numFmtId="3" fontId="70" fillId="7" borderId="13" xfId="0" applyNumberFormat="1" applyFont="1" applyFill="1" applyBorder="1" applyAlignment="1" applyProtection="1">
      <alignment horizontal="center" vertical="center" wrapText="1"/>
    </xf>
    <xf numFmtId="3" fontId="70" fillId="7" borderId="10" xfId="0" applyNumberFormat="1" applyFont="1" applyFill="1" applyBorder="1" applyAlignment="1" applyProtection="1">
      <alignment horizontal="center" vertical="center" wrapText="1"/>
    </xf>
    <xf numFmtId="3" fontId="70" fillId="7" borderId="11" xfId="0" applyNumberFormat="1" applyFont="1" applyFill="1" applyBorder="1" applyAlignment="1" applyProtection="1">
      <alignment horizontal="center" vertical="center" wrapText="1"/>
    </xf>
    <xf numFmtId="3" fontId="70" fillId="10" borderId="24" xfId="0" applyNumberFormat="1" applyFont="1" applyFill="1" applyBorder="1" applyAlignment="1" applyProtection="1">
      <alignment horizontal="center" vertical="center" wrapText="1"/>
    </xf>
    <xf numFmtId="0" fontId="71" fillId="0" borderId="3" xfId="0" applyFont="1" applyBorder="1" applyAlignment="1" applyProtection="1">
      <alignment horizontal="left" vertical="center" wrapText="1"/>
    </xf>
    <xf numFmtId="0" fontId="38" fillId="0" borderId="4" xfId="0" applyFont="1" applyFill="1" applyBorder="1" applyAlignment="1">
      <alignment horizontal="center" vertical="center"/>
    </xf>
    <xf numFmtId="0" fontId="71" fillId="0" borderId="5" xfId="0" applyFont="1" applyBorder="1" applyAlignment="1" applyProtection="1">
      <alignment horizontal="left" vertical="center" wrapText="1"/>
    </xf>
    <xf numFmtId="0" fontId="38" fillId="0" borderId="6" xfId="0" applyFont="1" applyFill="1" applyBorder="1" applyAlignment="1">
      <alignment horizontal="center" vertical="center"/>
    </xf>
    <xf numFmtId="0" fontId="71" fillId="0" borderId="8" xfId="0" applyFont="1" applyBorder="1" applyAlignment="1" applyProtection="1">
      <alignment horizontal="left" vertical="center" wrapText="1"/>
    </xf>
    <xf numFmtId="0" fontId="38" fillId="0" borderId="43" xfId="0" applyFont="1" applyFill="1" applyBorder="1" applyAlignment="1">
      <alignment horizontal="center" vertical="center"/>
    </xf>
    <xf numFmtId="0" fontId="71" fillId="3" borderId="0" xfId="0" applyFont="1" applyFill="1" applyBorder="1" applyAlignment="1" applyProtection="1">
      <alignment horizontal="left" vertical="center" wrapText="1"/>
    </xf>
    <xf numFmtId="165" fontId="49" fillId="3" borderId="1" xfId="0" applyNumberFormat="1" applyFont="1" applyFill="1" applyBorder="1" applyAlignment="1">
      <alignment horizontal="center" vertical="center" wrapText="1"/>
    </xf>
    <xf numFmtId="0" fontId="75" fillId="0" borderId="0" xfId="0" applyFont="1" applyBorder="1" applyAlignment="1" applyProtection="1">
      <alignment horizontal="left" vertical="center"/>
    </xf>
    <xf numFmtId="0" fontId="7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3" fontId="70" fillId="8" borderId="2" xfId="0" applyNumberFormat="1" applyFont="1" applyFill="1" applyBorder="1" applyAlignment="1" applyProtection="1">
      <alignment horizontal="center" vertical="center" wrapText="1"/>
    </xf>
    <xf numFmtId="3" fontId="70" fillId="9" borderId="10" xfId="0" applyNumberFormat="1" applyFont="1" applyFill="1" applyBorder="1" applyAlignment="1" applyProtection="1">
      <alignment horizontal="center" vertical="center" wrapText="1"/>
    </xf>
    <xf numFmtId="3" fontId="70" fillId="8" borderId="18" xfId="0" applyNumberFormat="1" applyFont="1" applyFill="1" applyBorder="1" applyAlignment="1" applyProtection="1">
      <alignment horizontal="center" vertical="center" wrapText="1"/>
    </xf>
    <xf numFmtId="3" fontId="70" fillId="10" borderId="9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 applyProtection="1"/>
    <xf numFmtId="0" fontId="67" fillId="0" borderId="0" xfId="2" applyFont="1" applyAlignment="1">
      <alignment vertical="top"/>
    </xf>
    <xf numFmtId="3" fontId="70" fillId="10" borderId="43" xfId="0" applyNumberFormat="1" applyFont="1" applyFill="1" applyBorder="1" applyAlignment="1" applyProtection="1">
      <alignment horizontal="center" vertical="center" wrapText="1"/>
    </xf>
    <xf numFmtId="164" fontId="20" fillId="10" borderId="12" xfId="0" applyNumberFormat="1" applyFont="1" applyFill="1" applyBorder="1" applyAlignment="1" applyProtection="1">
      <alignment horizontal="center" vertical="center" wrapText="1"/>
    </xf>
    <xf numFmtId="3" fontId="70" fillId="8" borderId="10" xfId="0" applyNumberFormat="1" applyFont="1" applyFill="1" applyBorder="1" applyAlignment="1" applyProtection="1">
      <alignment horizontal="center" vertical="center" wrapText="1"/>
    </xf>
    <xf numFmtId="3" fontId="65" fillId="0" borderId="0" xfId="0" applyNumberFormat="1" applyFont="1" applyAlignment="1" applyProtection="1"/>
    <xf numFmtId="0" fontId="81" fillId="0" borderId="0" xfId="0" applyFont="1" applyBorder="1" applyAlignment="1" applyProtection="1">
      <alignment horizontal="left" vertical="center"/>
    </xf>
    <xf numFmtId="0" fontId="82" fillId="0" borderId="0" xfId="0" applyFont="1" applyFill="1" applyBorder="1" applyAlignment="1" applyProtection="1">
      <alignment horizontal="left" vertical="center"/>
    </xf>
    <xf numFmtId="0" fontId="10" fillId="0" borderId="44" xfId="0" applyFont="1" applyFill="1" applyBorder="1" applyAlignment="1" applyProtection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9" fillId="0" borderId="30" xfId="0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center" vertical="center"/>
    </xf>
    <xf numFmtId="0" fontId="19" fillId="20" borderId="2" xfId="0" applyFont="1" applyFill="1" applyBorder="1" applyAlignment="1" applyProtection="1"/>
    <xf numFmtId="3" fontId="19" fillId="20" borderId="2" xfId="0" applyNumberFormat="1" applyFont="1" applyFill="1" applyBorder="1" applyAlignment="1" applyProtection="1"/>
    <xf numFmtId="0" fontId="19" fillId="20" borderId="12" xfId="0" applyFont="1" applyFill="1" applyBorder="1" applyAlignment="1" applyProtection="1"/>
    <xf numFmtId="0" fontId="28" fillId="20" borderId="12" xfId="0" applyFont="1" applyFill="1" applyBorder="1" applyAlignment="1" applyProtection="1"/>
    <xf numFmtId="0" fontId="19" fillId="20" borderId="2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left" vertical="center"/>
    </xf>
    <xf numFmtId="0" fontId="43" fillId="4" borderId="0" xfId="2" applyFont="1" applyFill="1"/>
    <xf numFmtId="0" fontId="43" fillId="0" borderId="0" xfId="2" applyFont="1" applyAlignment="1">
      <alignment horizontal="left" vertical="center"/>
    </xf>
    <xf numFmtId="0" fontId="43" fillId="0" borderId="0" xfId="2" applyFont="1"/>
    <xf numFmtId="0" fontId="42" fillId="0" borderId="21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2" xfId="0" applyFont="1" applyBorder="1" applyAlignment="1" applyProtection="1">
      <alignment horizontal="left" vertical="center" wrapText="1"/>
    </xf>
    <xf numFmtId="0" fontId="44" fillId="6" borderId="11" xfId="0" applyFont="1" applyFill="1" applyBorder="1" applyAlignment="1" applyProtection="1">
      <alignment horizontal="left" vertical="center"/>
    </xf>
    <xf numFmtId="0" fontId="44" fillId="6" borderId="38" xfId="0" applyFont="1" applyFill="1" applyBorder="1" applyAlignment="1" applyProtection="1">
      <alignment horizontal="left" vertical="center"/>
    </xf>
    <xf numFmtId="0" fontId="44" fillId="6" borderId="27" xfId="0" applyFont="1" applyFill="1" applyBorder="1" applyAlignment="1" applyProtection="1">
      <alignment horizontal="left" vertical="center"/>
    </xf>
    <xf numFmtId="0" fontId="43" fillId="4" borderId="2" xfId="0" applyFont="1" applyFill="1" applyBorder="1" applyAlignment="1">
      <alignment horizontal="left" vertical="center" wrapText="1"/>
    </xf>
    <xf numFmtId="0" fontId="53" fillId="4" borderId="10" xfId="0" applyFont="1" applyFill="1" applyBorder="1" applyAlignment="1">
      <alignment horizontal="center" vertical="center"/>
    </xf>
    <xf numFmtId="0" fontId="53" fillId="4" borderId="25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horizontal="center" vertical="center"/>
    </xf>
    <xf numFmtId="3" fontId="48" fillId="18" borderId="38" xfId="2" applyNumberFormat="1" applyFont="1" applyFill="1" applyBorder="1" applyAlignment="1">
      <alignment horizontal="left" vertical="top" wrapText="1"/>
    </xf>
    <xf numFmtId="3" fontId="48" fillId="18" borderId="27" xfId="2" applyNumberFormat="1" applyFont="1" applyFill="1" applyBorder="1" applyAlignment="1">
      <alignment horizontal="left" vertical="top" wrapText="1"/>
    </xf>
    <xf numFmtId="0" fontId="44" fillId="6" borderId="13" xfId="0" applyFont="1" applyFill="1" applyBorder="1" applyAlignment="1" applyProtection="1">
      <alignment horizontal="left" vertical="center"/>
    </xf>
    <xf numFmtId="0" fontId="53" fillId="4" borderId="2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wrapText="1"/>
    </xf>
    <xf numFmtId="0" fontId="65" fillId="0" borderId="0" xfId="0" applyFont="1" applyFill="1" applyAlignment="1">
      <alignment horizontal="left" vertical="top" wrapText="1"/>
    </xf>
  </cellXfs>
  <cellStyles count="3">
    <cellStyle name="Lien hypertexte" xfId="1" builtinId="8"/>
    <cellStyle name="Normal" xfId="0" builtinId="0"/>
    <cellStyle name="Normal 2" xfId="2" xr:uid="{0668819A-58E7-4F39-91EC-7A8477119BD9}"/>
  </cellStyles>
  <dxfs count="5">
    <dxf>
      <fill>
        <patternFill>
          <bgColor rgb="FFFFFF99"/>
        </patternFill>
      </fill>
    </dxf>
    <dxf>
      <font>
        <b/>
        <i val="0"/>
        <strike val="0"/>
      </font>
    </dxf>
    <dxf>
      <fill>
        <patternFill patternType="solid"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2060"/>
      <rgbColor rgb="FF9C6500"/>
      <rgbColor rgb="FF800080"/>
      <rgbColor rgb="FF008080"/>
      <rgbColor rgb="FFBFBFBF"/>
      <rgbColor rgb="FF808080"/>
      <rgbColor rgb="FF9999FF"/>
      <rgbColor rgb="FF7030A0"/>
      <rgbColor rgb="FFFDEADA"/>
      <rgbColor rgb="FFF2F2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2DCDB"/>
      <rgbColor rgb="FFEEECE1"/>
      <rgbColor rgb="FFFFEB9C"/>
      <rgbColor rgb="FFCCC1DA"/>
      <rgbColor rgb="FFFFC7CE"/>
      <rgbColor rgb="FFFCD5B5"/>
      <rgbColor rgb="FFFAC090"/>
      <rgbColor rgb="FF3366FF"/>
      <rgbColor rgb="FF33CCCC"/>
      <rgbColor rgb="FF92D050"/>
      <rgbColor rgb="FFFFCC00"/>
      <rgbColor rgb="FFFF9900"/>
      <rgbColor rgb="FFE46C0A"/>
      <rgbColor rgb="FF4F595F"/>
      <rgbColor rgb="FFA6A6A6"/>
      <rgbColor rgb="FF003366"/>
      <rgbColor rgb="FF339966"/>
      <rgbColor rgb="FF003300"/>
      <rgbColor rgb="FF4A452A"/>
      <rgbColor rgb="FF993300"/>
      <rgbColor rgb="FF993366"/>
      <rgbColor rgb="FF1F497D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00FF"/>
      <color rgb="FFFFE5FF"/>
      <color rgb="FFFF66FF"/>
      <color rgb="FFCC00FF"/>
      <color rgb="FFFFFF99"/>
      <color rgb="FFFFFF66"/>
      <color rgb="FFF8CBAD"/>
      <color rgb="FFB9CDE5"/>
      <color rgb="FFFF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3552143</xdr:colOff>
      <xdr:row>25</xdr:row>
      <xdr:rowOff>32546</xdr:rowOff>
    </xdr:from>
    <xdr:to>
      <xdr:col>3</xdr:col>
      <xdr:colOff>3902325</xdr:colOff>
      <xdr:row>26</xdr:row>
      <xdr:rowOff>3494</xdr:rowOff>
    </xdr:to>
    <xdr:pic>
      <xdr:nvPicPr>
        <xdr:cNvPr id="2" name="Graphique 1" descr="Loupe avec un remplissage u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92349" y="9042075"/>
          <a:ext cx="350182" cy="369266"/>
        </a:xfrm>
        <a:prstGeom prst="rect">
          <a:avLst/>
        </a:prstGeom>
      </xdr:spPr>
    </xdr:pic>
    <xdr:clientData/>
  </xdr:twoCellAnchor>
  <xdr:twoCellAnchor>
    <xdr:from>
      <xdr:col>3</xdr:col>
      <xdr:colOff>43075</xdr:colOff>
      <xdr:row>27</xdr:row>
      <xdr:rowOff>244094</xdr:rowOff>
    </xdr:from>
    <xdr:to>
      <xdr:col>3</xdr:col>
      <xdr:colOff>3764128</xdr:colOff>
      <xdr:row>30</xdr:row>
      <xdr:rowOff>208032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0" r="798"/>
        <a:stretch/>
      </xdr:blipFill>
      <xdr:spPr>
        <a:xfrm>
          <a:off x="3483281" y="10217329"/>
          <a:ext cx="3721053" cy="11741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257737</xdr:colOff>
      <xdr:row>33</xdr:row>
      <xdr:rowOff>312643</xdr:rowOff>
    </xdr:from>
    <xdr:to>
      <xdr:col>3</xdr:col>
      <xdr:colOff>3110923</xdr:colOff>
      <xdr:row>35</xdr:row>
      <xdr:rowOff>554528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7796" y="12448614"/>
          <a:ext cx="3133333" cy="12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46</xdr:row>
      <xdr:rowOff>437030</xdr:rowOff>
    </xdr:from>
    <xdr:to>
      <xdr:col>4</xdr:col>
      <xdr:colOff>1627458</xdr:colOff>
      <xdr:row>47</xdr:row>
      <xdr:rowOff>2253210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7088" y="18971559"/>
          <a:ext cx="1571429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48</xdr:row>
      <xdr:rowOff>0</xdr:rowOff>
    </xdr:from>
    <xdr:to>
      <xdr:col>4</xdr:col>
      <xdr:colOff>2087966</xdr:colOff>
      <xdr:row>49</xdr:row>
      <xdr:rowOff>9997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21324794"/>
          <a:ext cx="2009524" cy="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1265400</xdr:colOff>
      <xdr:row>48</xdr:row>
      <xdr:rowOff>19080</xdr:rowOff>
    </xdr:from>
    <xdr:to>
      <xdr:col>17</xdr:col>
      <xdr:colOff>364897</xdr:colOff>
      <xdr:row>50</xdr:row>
      <xdr:rowOff>9358</xdr:rowOff>
    </xdr:to>
    <xdr:sp macro="" textlink="">
      <xdr:nvSpPr>
        <xdr:cNvPr id="2" name="Drop Down 1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176920" y="25688880"/>
          <a:ext cx="8782560" cy="504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390240</xdr:colOff>
      <xdr:row>48</xdr:row>
      <xdr:rowOff>28440</xdr:rowOff>
    </xdr:from>
    <xdr:to>
      <xdr:col>18</xdr:col>
      <xdr:colOff>53999</xdr:colOff>
      <xdr:row>50</xdr:row>
      <xdr:rowOff>8998</xdr:rowOff>
    </xdr:to>
    <xdr:sp macro="" textlink="">
      <xdr:nvSpPr>
        <xdr:cNvPr id="3" name="Drop Down 14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470680" y="25698240"/>
          <a:ext cx="418680" cy="495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1236600</xdr:colOff>
      <xdr:row>45</xdr:row>
      <xdr:rowOff>161640</xdr:rowOff>
    </xdr:from>
    <xdr:to>
      <xdr:col>17</xdr:col>
      <xdr:colOff>403057</xdr:colOff>
      <xdr:row>48</xdr:row>
      <xdr:rowOff>85321</xdr:rowOff>
    </xdr:to>
    <xdr:sp macro="" textlink="">
      <xdr:nvSpPr>
        <xdr:cNvPr id="4" name="Drop Down 10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8120" y="25059960"/>
          <a:ext cx="8849520" cy="695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371160</xdr:colOff>
      <xdr:row>45</xdr:row>
      <xdr:rowOff>180720</xdr:rowOff>
    </xdr:from>
    <xdr:to>
      <xdr:col>18</xdr:col>
      <xdr:colOff>54359</xdr:colOff>
      <xdr:row>48</xdr:row>
      <xdr:rowOff>66241</xdr:rowOff>
    </xdr:to>
    <xdr:sp macro="" textlink="">
      <xdr:nvSpPr>
        <xdr:cNvPr id="5" name="Drop Down 10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451600" y="25079040"/>
          <a:ext cx="438120" cy="657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01" name="Button 1" descr="Remplissage MS Office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02" name="Button 14" descr="Remplissage Open/Libre Office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43" name="Button 19" descr="Remplissage MS Offic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42" name="Button 18" descr="Remplissage Open/Libre Offic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45" name="Button 21" descr="Remplissage MS Offic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44" name="Button 20" descr="Remplissage Open/Libre Office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47" name="Button 23" descr="Remplissage MS Offic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46" name="Button 14" descr="Remplissage Open/Libre Office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49" name="Button 25" descr="Remplissage MS Offic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48" name="Button 24" descr="Remplissage Open/Libre Office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51" name="Button 27" descr="Remplissage MS Office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50" name="Button 26" descr="Remplissage Open/Libre Offic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53" name="Button 29" descr="Remplissage MS Office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52" name="Button 28" descr="Remplissage Open/Libre Office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55" name="Button 31" descr="Remplissage MS Office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54" name="Button 30" descr="Remplissage Open/Libre Office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57" name="Button 33" descr="Remplissage MS Offic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56" name="Button 32" descr="Remplissage Open/Libre Offic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59" name="Button 35" descr="Remplissage MS Offic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58" name="Button 34" descr="Remplissage Open/Libre Offic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61" name="Button 37" descr="Remplissage MS Offic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60" name="Button 36" descr="Remplissage Open/Libre Offic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63" name="Button 39" descr="Remplissage MS Office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62" name="Button 38" descr="Remplissage Open/Libre Offic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65" name="Button 41" descr="Remplissage MS Offic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64" name="Button 40" descr="Remplissage Open/Libre Offic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067" name="Button 43" descr="Remplissage MS Offic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066" name="Button 42" descr="Remplissage Open/Libre Offic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8" name="Button 44" descr="Remplissage Open/Libre Offic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9" name="Button 45" descr="Remplissage Open/Libre Office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0" name="Button 46" descr="Remplissage Open/Libre Office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1" name="Button 14" descr="Remplissage Open/Libre Office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2" name="Button 48" descr="Remplissage Open/Libre Offic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3" name="Button 49" descr="Remplissage Open/Libre Office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4" name="Button 50" descr="Remplissage Open/Libre Office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5" name="Button 51" descr="Remplissage Open/Libre Office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6" name="Button 52" descr="Remplissage Open/Libre Office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7" name="Button 53" descr="Remplissage Open/Libre Office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8" name="Button 54" descr="Remplissage Open/Libre Office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9" name="Button 55" descr="Remplissage Open/Libre Offic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0" name="Button 56" descr="Remplissage Open/Libre Office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2979420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1" name="Button 57" descr="Remplissage Open/Libre Offic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2" name="Button 58" descr="Remplissage Open/Libre Office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3" name="Button 59" descr="Remplissage Open/Libre Offic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4" name="Button 60" descr="Remplissage Open/Libre Offic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5" name="Button 14" descr="Remplissage Open/Libre Office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6" name="Button 62" descr="Remplissage Open/Libre Office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7" name="Button 63" descr="Remplissage Open/Libre Office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8" name="Button 64" descr="Remplissage Open/Libre Office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89" name="Button 65" descr="Remplissage Open/Libre Office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90" name="Button 66" descr="Remplissage Open/Libre Office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91" name="Button 67" descr="Remplissage Open/Libre Office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92" name="Button 68" descr="Remplissage Open/Libre Office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93" name="Button 69" descr="Remplissage Open/Libre Office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94" name="Button 70" descr="Remplissage Open/Libre Office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2979420</xdr:colOff>
          <xdr:row>13</xdr:row>
          <xdr:rowOff>0</xdr:rowOff>
        </xdr:from>
        <xdr:to>
          <xdr:col>8</xdr:col>
          <xdr:colOff>1478280</xdr:colOff>
          <xdr:row>14</xdr:row>
          <xdr:rowOff>76200</xdr:rowOff>
        </xdr:to>
        <xdr:sp macro="" textlink="">
          <xdr:nvSpPr>
            <xdr:cNvPr id="1095" name="Button 71" descr="Remplissage Open/Libre Office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096" name="Button 72" descr="Remplissage Open/Libre Office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097" name="Button 73" descr="Remplissage Open/Libre Office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098" name="Button 74" descr="Remplissage Open/Libre Office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099" name="Button 14" descr="Remplissage Open/Libre Office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0" name="Button 76" descr="Remplissage Open/Libre Office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1" name="Button 77" descr="Remplissage Open/Libre Office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2" name="Button 78" descr="Remplissage Open/Libre Office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3" name="Button 79" descr="Remplissage Open/Libre Office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4" name="Button 80" descr="Remplissage Open/Libre Office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5" name="Button 81" descr="Remplissage Open/Libre Office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6" name="Button 82" descr="Remplissage Open/Libre Office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7" name="Button 83" descr="Remplissage Open/Libre Office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8" name="Button 84" descr="Remplissage Open/Libre Office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09" name="Button 85" descr="Remplissage Open/Libre Office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0" name="Button 86" descr="Remplissage Open/Libre Office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1" name="Button 87" descr="Remplissage Open/Libre Office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2" name="Button 88" descr="Remplissage Open/Libre Office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3" name="Button 14" descr="Remplissage Open/Libre Office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4" name="Button 90" descr="Remplissage Open/Libre Office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5" name="Button 91" descr="Remplissage Open/Libre Office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6" name="Button 92" descr="Remplissage Open/Libre Office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7" name="Button 93" descr="Remplissage Open/Libre Office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8" name="Button 94" descr="Remplissage Open/Libre Office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19" name="Button 95" descr="Remplissage Open/Libre Office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20" name="Button 96" descr="Remplissage Open/Libre Office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21" name="Button 97" descr="Remplissage Open/Libre Office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22" name="Button 98" descr="Remplissage Open/Libre Office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2979420</xdr:colOff>
          <xdr:row>13</xdr:row>
          <xdr:rowOff>0</xdr:rowOff>
        </xdr:from>
        <xdr:to>
          <xdr:col>10</xdr:col>
          <xdr:colOff>289560</xdr:colOff>
          <xdr:row>14</xdr:row>
          <xdr:rowOff>76200</xdr:rowOff>
        </xdr:to>
        <xdr:sp macro="" textlink="">
          <xdr:nvSpPr>
            <xdr:cNvPr id="1123" name="Button 99" descr="Remplissage Open/Libre Office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24" name="Button 100" descr="Remplissage Open/Libre Office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25" name="Button 101" descr="Remplissage Open/Libre Office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26" name="Button 102" descr="Remplissage Open/Libre Office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27" name="Button 14" descr="Remplissage Open/Libre Office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28" name="Button 104" descr="Remplissage Open/Libre Office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29" name="Button 105" descr="Remplissage Open/Libre Office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0" name="Button 106" descr="Remplissage Open/Libre Office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1" name="Button 107" descr="Remplissage Open/Libre Office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2" name="Button 108" descr="Remplissage Open/Libre Office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3" name="Button 109" descr="Remplissage Open/Libre Office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4" name="Button 110" descr="Remplissage Open/Libre Office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5" name="Button 111" descr="Remplissage Open/Libre Office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6" name="Button 112" descr="Remplissage Open/Libre Office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7" name="Button 113" descr="Remplissage Open/Libre Office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8" name="Button 114" descr="Remplissage Open/Libre Office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39" name="Button 115" descr="Remplissage Open/Libre Office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0" name="Button 116" descr="Remplissage Open/Libre Office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1" name="Button 14" descr="Remplissage Open/Libre Office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2" name="Button 118" descr="Remplissage Open/Libre Office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3" name="Button 119" descr="Remplissage Open/Libre Office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4" name="Button 120" descr="Remplissage Open/Libre Office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5" name="Button 121" descr="Remplissage Open/Libre Office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6" name="Button 122" descr="Remplissage Open/Libre Office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7" name="Button 123" descr="Remplissage Open/Libre Office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8" name="Button 124" descr="Remplissage Open/Libre Office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49" name="Button 125" descr="Remplissage Open/Libre Office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50" name="Button 126" descr="Remplissage Open/Libre Office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335280</xdr:colOff>
          <xdr:row>14</xdr:row>
          <xdr:rowOff>76200</xdr:rowOff>
        </xdr:to>
        <xdr:sp macro="" textlink="">
          <xdr:nvSpPr>
            <xdr:cNvPr id="1151" name="Button 127" descr="Remplissage Open/Libre Office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2" name="Button 128" descr="Remplissage Open/Libre Office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3" name="Button 129" descr="Remplissage Open/Libre Office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4" name="Button 130" descr="Remplissage Open/Libre Office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5" name="Button 14" descr="Remplissage Open/Libre Office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6" name="Button 132" descr="Remplissage Open/Libre Office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7" name="Button 133" descr="Remplissage Open/Libre Office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8" name="Button 134" descr="Remplissage Open/Libre Office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59" name="Button 135" descr="Remplissage Open/Libre Office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60" name="Button 136" descr="Remplissage Open/Libre Office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61" name="Button 137" descr="Remplissage Open/Libre Office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62" name="Button 138" descr="Remplissage Open/Libre Office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63" name="Button 139" descr="Remplissage Open/Libre Office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64" name="Button 140" descr="Remplissage Open/Libre Office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480060</xdr:colOff>
          <xdr:row>14</xdr:row>
          <xdr:rowOff>76200</xdr:rowOff>
        </xdr:to>
        <xdr:sp macro="" textlink="">
          <xdr:nvSpPr>
            <xdr:cNvPr id="1165" name="Button 141" descr="Remplissage Open/Libre Office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67" name="Button 143" descr="Remplissage MS Office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66" name="Button 142" descr="Remplissage Open/Libre Office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69" name="Button 1" descr="Remplissage MS Office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68" name="Button 144" descr="Remplissage Open/Libre Office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71" name="Button 147" descr="Remplissage MS Office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70" name="Button 146" descr="Remplissage Open/Libre Office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73" name="Button 149" descr="Remplissage MS Office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72" name="Button 148" descr="Remplissage Open/Libre Office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75" name="Button 151" descr="Remplissage MS Office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74" name="Button 150" descr="Remplissage Open/Libre Office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77" name="Button 153" descr="Remplissage MS Office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76" name="Button 152" descr="Remplissage Open/Libre Office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79" name="Button 155" descr="Remplissage MS Office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78" name="Button 154" descr="Remplissage Open/Libre Office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81" name="Button 157" descr="Remplissage MS Office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80" name="Button 156" descr="Remplissage Open/Libre Office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83" name="Button 159" descr="Remplissage MS Office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82" name="Button 158" descr="Remplissage Open/Libre Office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85" name="Button 161" descr="Remplissage MS Office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84" name="Button 160" descr="Remplissage Open/Libre Office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87" name="Button 163" descr="Remplissage MS Office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86" name="Button 162" descr="Remplissage Open/Libre Office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89" name="Button 165" descr="Remplissage MS Office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88" name="Button 164" descr="Remplissage Open/Libre Office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91" name="Button 167" descr="Remplissage MS Office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90" name="Button 166" descr="Remplissage Open/Libre Office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93" name="Button 169" descr="Remplissage MS Office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92" name="Button 168" descr="Remplissage Open/Libre Office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95" name="Button 171" descr="Remplissage MS Office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94" name="Button 170" descr="Remplissage Open/Libre Office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97" name="Button 173" descr="Remplissage MS Office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96" name="Button 172" descr="Remplissage Open/Libre Office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199" name="Button 175" descr="Remplissage MS Office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198" name="Button 174" descr="Remplissage Open/Libre Office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01" name="Button 177" descr="Remplissage MS Office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00" name="Button 176" descr="Remplissage Open/Libre Office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2" name="Button 178" descr="Remplissage Open/Libre Office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3" name="Button 179" descr="Remplissage Open/Libre Office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4" name="Button 180" descr="Remplissage Open/Libre Office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5" name="Button 181" descr="Remplissage Open/Libre Office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6" name="Button 182" descr="Remplissage Open/Libre Office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7" name="Button 183" descr="Remplissage Open/Libre Office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8" name="Button 184" descr="Remplissage Open/Libre Office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09" name="Button 185" descr="Remplissage Open/Libre Office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0" name="Button 186" descr="Remplissage Open/Libre Office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1" name="Button 187" descr="Remplissage Open/Libre Office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2" name="Button 188" descr="Remplissage Open/Libre Office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3" name="Button 189" descr="Remplissage Open/Libre Office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4" name="Button 190" descr="Remplissage Open/Libre Office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5" name="Button 191" descr="Remplissage Open/Libre Office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6" name="Button 192" descr="Remplissage Open/Libre Office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7" name="Button 193" descr="Remplissage Open/Libre Office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8" name="Button 194" descr="Remplissage Open/Libre Office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19" name="Button 195" descr="Remplissage Open/Libre Office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0" name="Button 196" descr="Remplissage Open/Libre Office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1" name="Button 197" descr="Remplissage Open/Libre Office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2" name="Button 198" descr="Remplissage Open/Libre Office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3" name="Button 199" descr="Remplissage Open/Libre Office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4" name="Button 200" descr="Remplissage Open/Libre Office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5" name="Button 201" descr="Remplissage Open/Libre Office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6" name="Button 202" descr="Remplissage Open/Libre Office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7" name="Button 203" descr="Remplissage Open/Libre Office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8" name="Button 204" descr="Remplissage Open/Libre Office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2979420</xdr:colOff>
          <xdr:row>13</xdr:row>
          <xdr:rowOff>0</xdr:rowOff>
        </xdr:from>
        <xdr:to>
          <xdr:col>11</xdr:col>
          <xdr:colOff>312420</xdr:colOff>
          <xdr:row>14</xdr:row>
          <xdr:rowOff>76200</xdr:rowOff>
        </xdr:to>
        <xdr:sp macro="" textlink="">
          <xdr:nvSpPr>
            <xdr:cNvPr id="1229" name="Button 205" descr="Remplissage Open/Libre Office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0" name="Button 206" descr="Remplissage Open/Libre Office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1" name="Button 207" descr="Remplissage Open/Libre Office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2" name="Button 208" descr="Remplissage Open/Libre Office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3" name="Button 209" descr="Remplissage Open/Libre Office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4" name="Button 210" descr="Remplissage Open/Libre Office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5" name="Button 211" descr="Remplissage Open/Libre Office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6" name="Button 212" descr="Remplissage Open/Libre Office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7" name="Button 213" descr="Remplissage Open/Libre Office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8" name="Button 214" descr="Remplissage Open/Libre Office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9" name="Button 215" descr="Remplissage Open/Libre Office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0" name="Button 216" descr="Remplissage Open/Libre Office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1" name="Button 217" descr="Remplissage Open/Libre Office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2" name="Button 218" descr="Remplissage Open/Libre Office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3" name="Button 219" descr="Remplissage Open/Libre Office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4" name="Button 220" descr="Remplissage Open/Libre Office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5" name="Button 221" descr="Remplissage Open/Libre Office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6" name="Button 222" descr="Remplissage Open/Libre Office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7" name="Button 223" descr="Remplissage Open/Libre Office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8" name="Button 224" descr="Remplissage Open/Libre Office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9" name="Button 225" descr="Remplissage Open/Libre Office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0" name="Button 226" descr="Remplissage Open/Libre Office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1" name="Button 227" descr="Remplissage Open/Libre Office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2" name="Button 228" descr="Remplissage Open/Libre Office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3" name="Button 229" descr="Remplissage Open/Libre Office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4" name="Button 230" descr="Remplissage Open/Libre Office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5" name="Button 231" descr="Remplissage Open/Libre Office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6" name="Button 232" descr="Remplissage Open/Libre Office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2979420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7" name="Button 233" descr="Remplissage Open/Libre Office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59" name="Button 235" descr="Remplissage MS Office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58" name="Button 234" descr="Remplissage Open/Libre Office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61" name="Button 237" descr="Remplissage MS Office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60" name="Button 236" descr="Remplissage Open/Libre Office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63" name="Button 239" descr="Remplissage MS Office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62" name="Button 238" descr="Remplissage Open/Libre Office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65" name="Button 241" descr="Remplissage MS Office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64" name="Button 240" descr="Remplissage Open/Libre Office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67" name="Button 243" descr="Remplissage MS Office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66" name="Button 242" descr="Remplissage Open/Libre Office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69" name="Button 245" descr="Remplissage MS Office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68" name="Button 244" descr="Remplissage Open/Libre Office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71" name="Button 247" descr="Remplissage MS Office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70" name="Button 246" descr="Remplissage Open/Libre Office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73" name="Button 249" descr="Remplissage MS Office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72" name="Button 248" descr="Remplissage Open/Libre Office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75" name="Button 251" descr="Remplissage MS Office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74" name="Button 250" descr="Remplissage Open/Libre Office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77" name="Button 253" descr="Remplissage MS Office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76" name="Button 252" descr="Remplissage Open/Libre Office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79" name="Button 255" descr="Remplissage MS Office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78" name="Button 254" descr="Remplissage Open/Libre Office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81" name="Button 257" descr="Remplissage MS Office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80" name="Button 256" descr="Remplissage Open/Libre Office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83" name="Button 259" descr="Remplissage MS Office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82" name="Button 258" descr="Remplissage Open/Libre Office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85" name="Button 261" descr="Remplissage MS Office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84" name="Button 260" descr="Remplissage Open/Libre Office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87" name="Button 263" descr="Remplissage MS Office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86" name="Button 262" descr="Remplissage Open/Libre Office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89" name="Button 265" descr="Remplissage MS Office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88" name="Button 264" descr="Remplissage Open/Libre Office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91" name="Button 267" descr="Remplissage MS Office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90" name="Button 266" descr="Remplissage Open/Libre Office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95" name="Button 271" descr="Remplissage MS Office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94" name="Button 270" descr="Remplissage Open/Libre Office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97" name="Button 273" descr="Remplissage MS Office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96" name="Button 272" descr="Remplissage Open/Libre Office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299" name="Button 275" descr="Remplissage MS Office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298" name="Button 274" descr="Remplissage Open/Libre Office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01" name="Button 277" descr="Remplissage MS Office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00" name="Button 276" descr="Remplissage Open/Libre Office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03" name="Button 279" descr="Remplissage MS Office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02" name="Button 278" descr="Remplissage Open/Libre Office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05" name="Button 281" descr="Remplissage MS Office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04" name="Button 280" descr="Remplissage Open/Libre Office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07" name="Button 283" descr="Remplissage MS Office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06" name="Button 282" descr="Remplissage Open/Libre Office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09" name="Button 285" descr="Remplissage MS Office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08" name="Button 284" descr="Remplissage Open/Libre Office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11" name="Button 287" descr="Remplissage MS Office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10" name="Button 286" descr="Remplissage Open/Libre Office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2354580</xdr:colOff>
          <xdr:row>13</xdr:row>
          <xdr:rowOff>0</xdr:rowOff>
        </xdr:from>
        <xdr:to>
          <xdr:col>3</xdr:col>
          <xdr:colOff>114300</xdr:colOff>
          <xdr:row>14</xdr:row>
          <xdr:rowOff>38100</xdr:rowOff>
        </xdr:to>
        <xdr:sp macro="" textlink="">
          <xdr:nvSpPr>
            <xdr:cNvPr id="1313" name="Button 289" descr="Remplissage MS Office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2385060</xdr:colOff>
          <xdr:row>13</xdr:row>
          <xdr:rowOff>0</xdr:rowOff>
        </xdr:from>
        <xdr:to>
          <xdr:col>3</xdr:col>
          <xdr:colOff>76200</xdr:colOff>
          <xdr:row>14</xdr:row>
          <xdr:rowOff>60960</xdr:rowOff>
        </xdr:to>
        <xdr:sp macro="" textlink="">
          <xdr:nvSpPr>
            <xdr:cNvPr id="1312" name="Button 288" descr="Remplissage Open/Libre Office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15" name="Button 291" descr="Remplissage MS Office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14" name="Button 290" descr="Remplissage Open/Libre Office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348615</xdr:colOff>
      <xdr:row>1</xdr:row>
      <xdr:rowOff>1336</xdr:rowOff>
    </xdr:to>
    <xdr:pic>
      <xdr:nvPicPr>
        <xdr:cNvPr id="280" name="Image 279" descr="GIRCI MED - Logo small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18" y="193964"/>
          <a:ext cx="348615" cy="13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166255</xdr:colOff>
      <xdr:row>1</xdr:row>
      <xdr:rowOff>166253</xdr:rowOff>
    </xdr:from>
    <xdr:to>
      <xdr:col>1</xdr:col>
      <xdr:colOff>2189019</xdr:colOff>
      <xdr:row>1</xdr:row>
      <xdr:rowOff>1122216</xdr:rowOff>
    </xdr:to>
    <xdr:pic>
      <xdr:nvPicPr>
        <xdr:cNvPr id="282" name="Image 281" descr="GIRCI MED - Logo small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8873" y="360217"/>
          <a:ext cx="2022764" cy="95596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2941320</xdr:colOff>
          <xdr:row>13</xdr:row>
          <xdr:rowOff>0</xdr:rowOff>
        </xdr:from>
        <xdr:to>
          <xdr:col>3</xdr:col>
          <xdr:colOff>144780</xdr:colOff>
          <xdr:row>14</xdr:row>
          <xdr:rowOff>45720</xdr:rowOff>
        </xdr:to>
        <xdr:sp macro="" textlink="">
          <xdr:nvSpPr>
            <xdr:cNvPr id="1317" name="Button 293" descr="Remplissage MS Office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2979420</xdr:colOff>
          <xdr:row>13</xdr:row>
          <xdr:rowOff>0</xdr:rowOff>
        </xdr:from>
        <xdr:to>
          <xdr:col>3</xdr:col>
          <xdr:colOff>99060</xdr:colOff>
          <xdr:row>14</xdr:row>
          <xdr:rowOff>76200</xdr:rowOff>
        </xdr:to>
        <xdr:sp macro="" textlink="">
          <xdr:nvSpPr>
            <xdr:cNvPr id="1316" name="Button 292" descr="Remplissage Open/Libre Office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tablissements.fhf.fr/" TargetMode="External"/><Relationship Id="rId1" Type="http://schemas.openxmlformats.org/officeDocument/2006/relationships/hyperlink" Target="https://finess.esante.gouv.fr/fininter/jsp/index.js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omments" Target="../comments1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5">
    <tabColor rgb="FF7030A0"/>
  </sheetPr>
  <dimension ref="A1:N59"/>
  <sheetViews>
    <sheetView showGridLines="0" topLeftCell="A49" zoomScale="55" zoomScaleNormal="55" workbookViewId="0">
      <selection activeCell="D64" sqref="D64"/>
    </sheetView>
  </sheetViews>
  <sheetFormatPr baseColWidth="10" defaultColWidth="10.6640625" defaultRowHeight="14.4" x14ac:dyDescent="0.3"/>
  <cols>
    <col min="1" max="1" width="10.6640625" style="126"/>
    <col min="2" max="2" width="36.5546875" style="169" customWidth="1"/>
    <col min="3" max="3" width="4.109375" style="101" customWidth="1"/>
    <col min="4" max="4" width="58.6640625" style="101" customWidth="1"/>
    <col min="5" max="5" width="38.44140625" style="89" bestFit="1" customWidth="1"/>
    <col min="6" max="6" width="24.6640625" style="89" customWidth="1"/>
    <col min="7" max="7" width="22" style="89" bestFit="1" customWidth="1"/>
    <col min="8" max="8" width="22" style="89" customWidth="1"/>
    <col min="9" max="9" width="22.6640625" style="89" customWidth="1"/>
    <col min="10" max="10" width="21.5546875" style="89" customWidth="1"/>
    <col min="11" max="11" width="18.109375" style="89" customWidth="1"/>
    <col min="12" max="12" width="32.6640625" style="89" bestFit="1" customWidth="1"/>
    <col min="13" max="13" width="22.88671875" style="89" bestFit="1" customWidth="1"/>
    <col min="14" max="16384" width="10.6640625" style="89"/>
  </cols>
  <sheetData>
    <row r="1" spans="1:6" ht="45" customHeight="1" thickBot="1" x14ac:dyDescent="0.35">
      <c r="A1" s="229" t="s">
        <v>59</v>
      </c>
      <c r="B1" s="230"/>
      <c r="C1" s="230"/>
      <c r="D1" s="230"/>
      <c r="E1" s="230"/>
      <c r="F1" s="231"/>
    </row>
    <row r="2" spans="1:6" ht="27" customHeight="1" x14ac:dyDescent="0.3">
      <c r="A2" s="139"/>
      <c r="B2" s="162"/>
      <c r="C2" s="90"/>
      <c r="D2" s="90"/>
    </row>
    <row r="3" spans="1:6" s="91" customFormat="1" ht="18" x14ac:dyDescent="0.3">
      <c r="A3" s="140" t="s">
        <v>58</v>
      </c>
      <c r="B3" s="233" t="s">
        <v>78</v>
      </c>
      <c r="C3" s="234"/>
      <c r="D3" s="234"/>
      <c r="E3" s="235"/>
    </row>
    <row r="4" spans="1:6" x14ac:dyDescent="0.3">
      <c r="A4" s="141">
        <v>1</v>
      </c>
      <c r="B4" s="155" t="s">
        <v>60</v>
      </c>
      <c r="C4" s="155"/>
      <c r="D4" s="156" t="s">
        <v>2</v>
      </c>
      <c r="E4" s="156"/>
    </row>
    <row r="5" spans="1:6" ht="45" customHeight="1" x14ac:dyDescent="0.3">
      <c r="A5" s="125">
        <v>2</v>
      </c>
      <c r="B5" s="163" t="s">
        <v>63</v>
      </c>
      <c r="C5" s="157"/>
      <c r="D5" s="232" t="s">
        <v>104</v>
      </c>
      <c r="E5" s="232"/>
    </row>
    <row r="6" spans="1:6" s="94" customFormat="1" ht="48.75" customHeight="1" x14ac:dyDescent="0.3">
      <c r="A6" s="119"/>
      <c r="B6" s="164"/>
      <c r="C6" s="92"/>
      <c r="D6" s="93"/>
    </row>
    <row r="7" spans="1:6" ht="19.5" customHeight="1" thickBot="1" x14ac:dyDescent="0.35">
      <c r="A7" s="120" t="s">
        <v>61</v>
      </c>
      <c r="B7" s="233" t="s">
        <v>62</v>
      </c>
      <c r="C7" s="234"/>
      <c r="D7" s="234"/>
      <c r="E7" s="242"/>
    </row>
    <row r="8" spans="1:6" ht="36" customHeight="1" thickBot="1" x14ac:dyDescent="0.35">
      <c r="A8" s="142">
        <v>1</v>
      </c>
      <c r="B8" s="108" t="s">
        <v>92</v>
      </c>
      <c r="C8" s="95"/>
      <c r="D8" s="127" t="s">
        <v>79</v>
      </c>
      <c r="E8" s="158" t="s">
        <v>64</v>
      </c>
    </row>
    <row r="9" spans="1:6" ht="37.5" customHeight="1" thickBot="1" x14ac:dyDescent="0.35">
      <c r="A9" s="142">
        <v>2</v>
      </c>
      <c r="B9" s="102" t="s">
        <v>93</v>
      </c>
      <c r="C9" s="95"/>
      <c r="D9" s="127" t="s">
        <v>0</v>
      </c>
      <c r="E9" s="128" t="s">
        <v>65</v>
      </c>
    </row>
    <row r="10" spans="1:6" ht="31.8" thickBot="1" x14ac:dyDescent="0.35">
      <c r="A10" s="142">
        <v>3</v>
      </c>
      <c r="B10" s="102" t="s">
        <v>94</v>
      </c>
      <c r="C10" s="95"/>
      <c r="D10" s="129" t="s">
        <v>80</v>
      </c>
      <c r="E10" s="128" t="s">
        <v>66</v>
      </c>
    </row>
    <row r="11" spans="1:6" ht="30.75" customHeight="1" thickBot="1" x14ac:dyDescent="0.35">
      <c r="A11" s="237">
        <v>4</v>
      </c>
      <c r="B11" s="236" t="s">
        <v>95</v>
      </c>
      <c r="C11" s="96"/>
      <c r="D11" s="127" t="s">
        <v>40</v>
      </c>
      <c r="E11" s="130"/>
    </row>
    <row r="12" spans="1:6" ht="31.2" x14ac:dyDescent="0.3">
      <c r="A12" s="238"/>
      <c r="B12" s="236"/>
      <c r="C12" s="96"/>
      <c r="D12" s="131" t="s">
        <v>1</v>
      </c>
      <c r="E12" s="132">
        <v>2</v>
      </c>
    </row>
    <row r="13" spans="1:6" ht="30" customHeight="1" x14ac:dyDescent="0.3">
      <c r="A13" s="238"/>
      <c r="B13" s="236"/>
      <c r="C13" s="96"/>
      <c r="D13" s="133" t="s">
        <v>81</v>
      </c>
      <c r="E13" s="134">
        <v>1</v>
      </c>
    </row>
    <row r="14" spans="1:6" ht="26.25" customHeight="1" thickBot="1" x14ac:dyDescent="0.35">
      <c r="A14" s="239"/>
      <c r="B14" s="236"/>
      <c r="C14" s="96"/>
      <c r="D14" s="135" t="s">
        <v>3</v>
      </c>
      <c r="E14" s="136">
        <v>1</v>
      </c>
    </row>
    <row r="15" spans="1:6" ht="43.2" x14ac:dyDescent="0.3">
      <c r="A15" s="123">
        <v>4</v>
      </c>
      <c r="B15" s="102" t="s">
        <v>96</v>
      </c>
      <c r="C15" s="95"/>
      <c r="D15" s="137" t="s">
        <v>82</v>
      </c>
      <c r="E15" s="138">
        <f>IFERROR(IF(AND(ISNUMBER(E12),AND(ISNUMBER(E13),ISNUMBER(E14))),ROUND(E12/E13/E14,1),"Veuillez renseigner toutes les valeurs"),"Veuillez saisir au moins un centre ou la durée d'inclusion si pertinent")</f>
        <v>2</v>
      </c>
    </row>
    <row r="16" spans="1:6" s="99" customFormat="1" ht="18" x14ac:dyDescent="0.3">
      <c r="A16" s="143"/>
      <c r="B16" s="97"/>
      <c r="C16" s="97"/>
      <c r="D16" s="98"/>
      <c r="E16" s="83"/>
    </row>
    <row r="17" spans="1:9" ht="30" customHeight="1" x14ac:dyDescent="0.3">
      <c r="A17" s="243">
        <v>5</v>
      </c>
      <c r="B17" s="236" t="s">
        <v>68</v>
      </c>
      <c r="C17" s="95"/>
      <c r="D17" s="159" t="s">
        <v>4</v>
      </c>
      <c r="E17" s="159" t="s">
        <v>5</v>
      </c>
      <c r="F17" s="159" t="s">
        <v>6</v>
      </c>
      <c r="G17" s="159" t="s">
        <v>9</v>
      </c>
    </row>
    <row r="18" spans="1:9" ht="31.2" x14ac:dyDescent="0.3">
      <c r="A18" s="243"/>
      <c r="B18" s="236"/>
      <c r="C18" s="95"/>
      <c r="D18" s="100" t="s">
        <v>13</v>
      </c>
      <c r="E18" s="100" t="s">
        <v>14</v>
      </c>
      <c r="F18" s="100" t="s">
        <v>15</v>
      </c>
      <c r="G18" s="100" t="s">
        <v>16</v>
      </c>
    </row>
    <row r="19" spans="1:9" ht="18" x14ac:dyDescent="0.3">
      <c r="A19" s="121"/>
      <c r="B19" s="95"/>
      <c r="C19" s="95"/>
      <c r="D19" s="89"/>
      <c r="E19" s="83"/>
    </row>
    <row r="20" spans="1:9" ht="30" customHeight="1" x14ac:dyDescent="0.3">
      <c r="A20" s="243">
        <v>6</v>
      </c>
      <c r="B20" s="236" t="s">
        <v>132</v>
      </c>
      <c r="C20" s="95"/>
      <c r="D20" s="159" t="s">
        <v>117</v>
      </c>
      <c r="E20" s="159" t="s">
        <v>21</v>
      </c>
      <c r="F20" s="159" t="s">
        <v>22</v>
      </c>
      <c r="G20" s="159" t="s">
        <v>7</v>
      </c>
      <c r="H20" s="159" t="s">
        <v>8</v>
      </c>
      <c r="I20" s="159" t="s">
        <v>35</v>
      </c>
    </row>
    <row r="21" spans="1:9" ht="31.2" x14ac:dyDescent="0.3">
      <c r="A21" s="243"/>
      <c r="B21" s="236"/>
      <c r="C21" s="95"/>
      <c r="D21" s="100" t="s">
        <v>108</v>
      </c>
      <c r="E21" s="100" t="s">
        <v>33</v>
      </c>
      <c r="F21" s="100" t="s">
        <v>109</v>
      </c>
      <c r="G21" s="100" t="s">
        <v>34</v>
      </c>
      <c r="H21" s="100" t="s">
        <v>29</v>
      </c>
      <c r="I21" s="100" t="s">
        <v>110</v>
      </c>
    </row>
    <row r="22" spans="1:9" ht="18" x14ac:dyDescent="0.3">
      <c r="A22" s="121"/>
      <c r="B22" s="95"/>
      <c r="C22" s="95"/>
      <c r="D22" s="98"/>
      <c r="E22" s="83"/>
    </row>
    <row r="23" spans="1:9" x14ac:dyDescent="0.3">
      <c r="A23" s="122"/>
      <c r="B23" s="165"/>
    </row>
    <row r="24" spans="1:9" x14ac:dyDescent="0.3">
      <c r="A24" s="123">
        <v>7</v>
      </c>
      <c r="B24" s="160" t="s">
        <v>69</v>
      </c>
      <c r="C24" s="95"/>
    </row>
    <row r="25" spans="1:9" ht="63" thickBot="1" x14ac:dyDescent="0.35">
      <c r="A25" s="123" t="s">
        <v>72</v>
      </c>
      <c r="B25" s="102" t="s">
        <v>106</v>
      </c>
      <c r="C25" s="95"/>
      <c r="D25" s="172" t="s">
        <v>101</v>
      </c>
      <c r="E25" s="103"/>
      <c r="F25" s="103"/>
    </row>
    <row r="26" spans="1:9" ht="31.5" customHeight="1" thickBot="1" x14ac:dyDescent="0.35">
      <c r="A26" s="121"/>
      <c r="B26" s="95"/>
      <c r="C26" s="95"/>
      <c r="D26" s="104" t="s">
        <v>67</v>
      </c>
      <c r="E26" s="105"/>
    </row>
    <row r="27" spans="1:9" ht="23.25" customHeight="1" x14ac:dyDescent="0.3">
      <c r="A27" s="121"/>
      <c r="B27" s="95"/>
      <c r="C27" s="95"/>
      <c r="D27" s="106"/>
      <c r="E27" s="105"/>
    </row>
    <row r="28" spans="1:9" ht="31.5" customHeight="1" x14ac:dyDescent="0.3">
      <c r="A28" s="123" t="s">
        <v>73</v>
      </c>
      <c r="B28" s="102" t="s">
        <v>70</v>
      </c>
      <c r="C28" s="95"/>
      <c r="D28" s="171" t="s">
        <v>100</v>
      </c>
    </row>
    <row r="29" spans="1:9" ht="31.5" customHeight="1" x14ac:dyDescent="0.3">
      <c r="A29" s="121"/>
      <c r="B29" s="95"/>
      <c r="C29" s="95"/>
      <c r="D29" s="106"/>
    </row>
    <row r="30" spans="1:9" ht="31.5" customHeight="1" x14ac:dyDescent="0.3">
      <c r="A30" s="121"/>
      <c r="B30" s="95"/>
      <c r="C30" s="95"/>
      <c r="D30" s="106"/>
    </row>
    <row r="31" spans="1:9" ht="31.5" customHeight="1" x14ac:dyDescent="0.3">
      <c r="A31" s="121"/>
      <c r="B31" s="95"/>
      <c r="C31" s="95"/>
      <c r="D31" s="106"/>
      <c r="E31" s="105"/>
    </row>
    <row r="32" spans="1:9" ht="64.5" customHeight="1" thickBot="1" x14ac:dyDescent="0.35">
      <c r="A32" s="123" t="s">
        <v>74</v>
      </c>
      <c r="B32" s="118" t="s">
        <v>97</v>
      </c>
      <c r="C32" s="89"/>
      <c r="D32" s="176" t="s">
        <v>107</v>
      </c>
      <c r="E32" s="176" t="s">
        <v>21</v>
      </c>
      <c r="F32" s="176" t="s">
        <v>22</v>
      </c>
      <c r="G32" s="176" t="s">
        <v>7</v>
      </c>
      <c r="H32" s="176" t="s">
        <v>8</v>
      </c>
      <c r="I32" s="176" t="s">
        <v>35</v>
      </c>
    </row>
    <row r="33" spans="1:9" ht="31.5" customHeight="1" thickBot="1" x14ac:dyDescent="0.35">
      <c r="A33" s="121"/>
      <c r="B33" s="95"/>
      <c r="C33" s="89"/>
      <c r="D33" s="177" t="s">
        <v>108</v>
      </c>
      <c r="E33" s="178" t="s">
        <v>33</v>
      </c>
      <c r="F33" s="178"/>
      <c r="G33" s="178" t="s">
        <v>34</v>
      </c>
      <c r="H33" s="178" t="s">
        <v>29</v>
      </c>
      <c r="I33" s="179"/>
    </row>
    <row r="34" spans="1:9" ht="29.25" customHeight="1" x14ac:dyDescent="0.3">
      <c r="A34" s="124"/>
      <c r="B34" s="166"/>
      <c r="C34" s="95"/>
      <c r="D34" s="107"/>
      <c r="E34" s="105"/>
    </row>
    <row r="35" spans="1:9" ht="54" customHeight="1" x14ac:dyDescent="0.3">
      <c r="A35" s="123" t="s">
        <v>75</v>
      </c>
      <c r="B35" s="102" t="s">
        <v>77</v>
      </c>
      <c r="C35" s="95"/>
      <c r="D35" s="107"/>
      <c r="E35" s="105"/>
    </row>
    <row r="36" spans="1:9" ht="54" customHeight="1" x14ac:dyDescent="0.3">
      <c r="A36" s="124"/>
      <c r="B36" s="166"/>
      <c r="C36" s="95"/>
      <c r="D36" s="107"/>
      <c r="E36" s="105"/>
    </row>
    <row r="37" spans="1:9" ht="31.5" customHeight="1" x14ac:dyDescent="0.3">
      <c r="A37" s="121"/>
      <c r="B37" s="166"/>
      <c r="C37" s="95"/>
      <c r="D37" s="89"/>
      <c r="E37" s="105"/>
    </row>
    <row r="38" spans="1:9" ht="31.2" x14ac:dyDescent="0.3">
      <c r="A38" s="142" t="s">
        <v>76</v>
      </c>
      <c r="B38" s="102" t="s">
        <v>98</v>
      </c>
      <c r="C38" s="95"/>
      <c r="D38" s="116" t="s">
        <v>99</v>
      </c>
      <c r="E38" s="105"/>
    </row>
    <row r="39" spans="1:9" ht="31.5" customHeight="1" thickBot="1" x14ac:dyDescent="0.35">
      <c r="A39" s="121"/>
      <c r="B39" s="95"/>
      <c r="C39" s="95"/>
      <c r="D39" s="176" t="s">
        <v>107</v>
      </c>
      <c r="E39" s="176" t="s">
        <v>21</v>
      </c>
      <c r="F39" s="176" t="s">
        <v>22</v>
      </c>
      <c r="G39" s="176" t="s">
        <v>7</v>
      </c>
      <c r="H39" s="176" t="s">
        <v>8</v>
      </c>
      <c r="I39" s="176" t="s">
        <v>35</v>
      </c>
    </row>
    <row r="40" spans="1:9" ht="31.5" customHeight="1" thickBot="1" x14ac:dyDescent="0.35">
      <c r="A40" s="121"/>
      <c r="B40" s="95"/>
      <c r="C40" s="95"/>
      <c r="D40" s="177" t="s">
        <v>108</v>
      </c>
      <c r="E40" s="178" t="s">
        <v>33</v>
      </c>
      <c r="F40" s="178" t="s">
        <v>109</v>
      </c>
      <c r="G40" s="178" t="s">
        <v>34</v>
      </c>
      <c r="H40" s="178" t="s">
        <v>29</v>
      </c>
      <c r="I40" s="179" t="s">
        <v>110</v>
      </c>
    </row>
    <row r="41" spans="1:9" ht="15.6" x14ac:dyDescent="0.3">
      <c r="A41" s="121"/>
      <c r="B41" s="95"/>
      <c r="C41" s="95"/>
      <c r="D41" s="89"/>
      <c r="E41" s="105"/>
    </row>
    <row r="42" spans="1:9" ht="15.6" x14ac:dyDescent="0.3">
      <c r="A42" s="124"/>
      <c r="B42" s="166"/>
      <c r="C42" s="95"/>
      <c r="D42" s="89"/>
      <c r="E42" s="105"/>
    </row>
    <row r="43" spans="1:9" ht="57.6" x14ac:dyDescent="0.3">
      <c r="A43" s="142">
        <v>8</v>
      </c>
      <c r="B43" s="154" t="s">
        <v>83</v>
      </c>
      <c r="C43" s="151"/>
      <c r="D43" s="152"/>
      <c r="E43" s="153"/>
      <c r="F43" s="152"/>
      <c r="G43" s="152"/>
      <c r="H43" s="152"/>
    </row>
    <row r="44" spans="1:9" ht="31.5" customHeight="1" x14ac:dyDescent="0.3">
      <c r="A44" s="121"/>
      <c r="B44" s="95"/>
      <c r="C44" s="95"/>
      <c r="D44" s="117"/>
      <c r="E44" s="105"/>
    </row>
    <row r="45" spans="1:9" ht="15.6" x14ac:dyDescent="0.3">
      <c r="A45" s="148" t="s">
        <v>84</v>
      </c>
      <c r="B45" s="161" t="s">
        <v>102</v>
      </c>
      <c r="C45" s="149"/>
      <c r="D45" s="150"/>
    </row>
    <row r="46" spans="1:9" ht="41.25" customHeight="1" x14ac:dyDescent="0.3">
      <c r="A46" s="146">
        <v>1</v>
      </c>
      <c r="B46" s="167" t="s">
        <v>89</v>
      </c>
      <c r="C46" s="109"/>
      <c r="D46" s="147" t="s">
        <v>88</v>
      </c>
    </row>
    <row r="47" spans="1:9" ht="41.25" customHeight="1" x14ac:dyDescent="0.3">
      <c r="A47" s="145">
        <v>2</v>
      </c>
      <c r="B47" s="168" t="s">
        <v>87</v>
      </c>
      <c r="C47" s="110"/>
      <c r="D47" s="112" t="s">
        <v>90</v>
      </c>
    </row>
    <row r="48" spans="1:9" ht="178.5" customHeight="1" x14ac:dyDescent="0.3">
      <c r="A48" s="125">
        <v>3</v>
      </c>
      <c r="B48" s="168" t="s">
        <v>86</v>
      </c>
      <c r="C48" s="110"/>
      <c r="D48" s="111" t="s">
        <v>91</v>
      </c>
    </row>
    <row r="49" spans="1:14" ht="54.75" customHeight="1" x14ac:dyDescent="0.3">
      <c r="A49" s="125">
        <v>4</v>
      </c>
      <c r="B49" s="168" t="s">
        <v>85</v>
      </c>
      <c r="C49" s="110"/>
      <c r="D49" s="111" t="s">
        <v>71</v>
      </c>
    </row>
    <row r="51" spans="1:14" s="101" customFormat="1" ht="24" customHeight="1" x14ac:dyDescent="0.3">
      <c r="A51" s="180" t="s">
        <v>111</v>
      </c>
      <c r="B51" s="240" t="s">
        <v>112</v>
      </c>
      <c r="C51" s="240"/>
      <c r="D51" s="241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s="113" customFormat="1" ht="16.5" customHeight="1" x14ac:dyDescent="0.3">
      <c r="A52" s="181"/>
      <c r="B52" s="182" t="s">
        <v>107</v>
      </c>
      <c r="C52" s="183" t="s">
        <v>113</v>
      </c>
      <c r="D52" s="184"/>
    </row>
    <row r="53" spans="1:14" s="114" customFormat="1" ht="11.25" customHeight="1" x14ac:dyDescent="0.3">
      <c r="A53" s="181"/>
      <c r="B53" s="182" t="s">
        <v>114</v>
      </c>
      <c r="C53" s="183" t="s">
        <v>115</v>
      </c>
      <c r="D53" s="184"/>
    </row>
    <row r="54" spans="1:14" s="115" customFormat="1" ht="48" customHeight="1" x14ac:dyDescent="0.3">
      <c r="A54" s="144"/>
      <c r="B54" s="170"/>
    </row>
    <row r="55" spans="1:14" s="115" customFormat="1" ht="59.25" customHeight="1" x14ac:dyDescent="0.3">
      <c r="A55" s="180" t="s">
        <v>136</v>
      </c>
      <c r="B55" s="240" t="s">
        <v>137</v>
      </c>
      <c r="C55" s="240"/>
      <c r="D55" s="241"/>
      <c r="E55" s="226"/>
      <c r="F55" s="226"/>
      <c r="G55" s="226"/>
      <c r="H55" s="226"/>
      <c r="I55" s="226"/>
      <c r="J55" s="226"/>
    </row>
    <row r="56" spans="1:14" x14ac:dyDescent="0.3">
      <c r="A56" s="181"/>
      <c r="B56" s="227"/>
      <c r="C56" s="228"/>
      <c r="D56" s="228"/>
      <c r="E56" s="226"/>
      <c r="F56" s="226"/>
      <c r="G56" s="226"/>
      <c r="H56" s="226"/>
      <c r="I56" s="226"/>
      <c r="J56" s="226"/>
    </row>
    <row r="57" spans="1:14" ht="47.4" thickBot="1" x14ac:dyDescent="0.35">
      <c r="A57" s="181"/>
      <c r="B57" s="227"/>
      <c r="C57" s="228"/>
      <c r="D57" s="176" t="s">
        <v>107</v>
      </c>
      <c r="E57" s="176" t="s">
        <v>21</v>
      </c>
      <c r="F57" s="176" t="s">
        <v>22</v>
      </c>
      <c r="G57" s="176" t="s">
        <v>7</v>
      </c>
      <c r="H57" s="176" t="s">
        <v>8</v>
      </c>
      <c r="I57" s="176" t="s">
        <v>35</v>
      </c>
      <c r="J57" s="226"/>
    </row>
    <row r="58" spans="1:14" ht="30.6" thickBot="1" x14ac:dyDescent="0.35">
      <c r="A58" s="181"/>
      <c r="B58" s="227"/>
      <c r="C58" s="228"/>
      <c r="D58" s="177">
        <v>999999999</v>
      </c>
      <c r="E58" s="178" t="s">
        <v>138</v>
      </c>
      <c r="F58" s="178" t="s">
        <v>139</v>
      </c>
      <c r="G58" s="178" t="s">
        <v>34</v>
      </c>
      <c r="H58" s="178" t="s">
        <v>29</v>
      </c>
      <c r="I58" s="179" t="s">
        <v>140</v>
      </c>
      <c r="J58" s="226"/>
    </row>
    <row r="59" spans="1:14" x14ac:dyDescent="0.3">
      <c r="A59" s="181"/>
      <c r="B59" s="227"/>
      <c r="C59" s="228"/>
      <c r="D59" s="228"/>
      <c r="E59" s="226"/>
      <c r="F59" s="226"/>
      <c r="G59" s="226"/>
      <c r="H59" s="226"/>
      <c r="I59" s="226"/>
      <c r="J59" s="226"/>
    </row>
  </sheetData>
  <mergeCells count="12">
    <mergeCell ref="B55:D55"/>
    <mergeCell ref="B51:D51"/>
    <mergeCell ref="B7:E7"/>
    <mergeCell ref="A20:A21"/>
    <mergeCell ref="B20:B21"/>
    <mergeCell ref="B17:B18"/>
    <mergeCell ref="A17:A18"/>
    <mergeCell ref="A1:F1"/>
    <mergeCell ref="D5:E5"/>
    <mergeCell ref="B3:E3"/>
    <mergeCell ref="B11:B14"/>
    <mergeCell ref="A11:A14"/>
  </mergeCells>
  <hyperlinks>
    <hyperlink ref="C52" r:id="rId1" xr:uid="{D0F4D7B0-6070-4A6A-BC5B-86123867D1AC}"/>
    <hyperlink ref="C53" r:id="rId2" xr:uid="{65E5F2BA-05DD-459E-B766-06D3EFDF123F}"/>
  </hyperlinks>
  <pageMargins left="0.7" right="0.7" top="0.75" bottom="0.75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4">
    <tabColor theme="4"/>
    <pageSetUpPr fitToPage="1"/>
  </sheetPr>
  <dimension ref="A1:N94"/>
  <sheetViews>
    <sheetView showGridLines="0" tabSelected="1" zoomScale="55" zoomScaleNormal="55" workbookViewId="0">
      <selection activeCell="G4" sqref="G4"/>
    </sheetView>
  </sheetViews>
  <sheetFormatPr baseColWidth="10" defaultColWidth="10.6640625" defaultRowHeight="14.4" x14ac:dyDescent="0.3"/>
  <cols>
    <col min="1" max="1" width="7.44140625" customWidth="1"/>
    <col min="2" max="2" width="39.5546875" customWidth="1"/>
    <col min="3" max="3" width="30.5546875" customWidth="1"/>
    <col min="4" max="4" width="44.33203125" style="1" customWidth="1"/>
    <col min="5" max="6" width="32.109375" style="1" customWidth="1"/>
    <col min="7" max="7" width="76.6640625" style="1" customWidth="1"/>
    <col min="8" max="8" width="54.5546875" style="2" customWidth="1"/>
    <col min="9" max="9" width="24.5546875" style="2" customWidth="1"/>
    <col min="10" max="10" width="27.5546875" style="2" customWidth="1"/>
    <col min="11" max="11" width="27.109375" style="2" customWidth="1"/>
    <col min="12" max="12" width="24.5546875" style="2" customWidth="1"/>
    <col min="13" max="13" width="32.33203125" style="3" customWidth="1"/>
    <col min="14" max="14" width="41.5546875" customWidth="1"/>
    <col min="15" max="15" width="17.6640625" customWidth="1"/>
  </cols>
  <sheetData>
    <row r="1" spans="1:14" ht="15" thickBot="1" x14ac:dyDescent="0.35"/>
    <row r="2" spans="1:14" ht="94.5" customHeight="1" thickBot="1" x14ac:dyDescent="0.4">
      <c r="A2" s="4"/>
      <c r="B2" s="244" t="s">
        <v>141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6"/>
    </row>
    <row r="3" spans="1:14" ht="28.8" x14ac:dyDescent="0.3">
      <c r="B3" s="209" t="s">
        <v>134</v>
      </c>
      <c r="D3" s="44"/>
      <c r="E3" s="44"/>
      <c r="F3" s="44"/>
      <c r="G3" s="203" t="s">
        <v>38</v>
      </c>
      <c r="H3" s="248"/>
      <c r="I3" s="248"/>
      <c r="J3" s="248"/>
      <c r="K3" s="248"/>
    </row>
    <row r="4" spans="1:14" ht="99.75" customHeight="1" x14ac:dyDescent="0.3">
      <c r="A4" s="33"/>
      <c r="B4" s="250" t="s">
        <v>105</v>
      </c>
      <c r="C4" s="250"/>
      <c r="D4" s="41"/>
      <c r="E4" s="41"/>
      <c r="F4" s="41"/>
      <c r="G4" s="41"/>
      <c r="H4" s="41"/>
      <c r="I4" s="41"/>
      <c r="J4" s="41"/>
      <c r="K4" s="41"/>
    </row>
    <row r="5" spans="1:14" s="3" customFormat="1" ht="17.25" customHeight="1" thickBo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2"/>
    </row>
    <row r="6" spans="1:14" ht="43.5" customHeight="1" thickBot="1" x14ac:dyDescent="0.35">
      <c r="B6" s="201" t="s">
        <v>119</v>
      </c>
      <c r="C6" s="217"/>
      <c r="D6" s="49"/>
      <c r="E6" s="49"/>
      <c r="F6" s="49"/>
      <c r="G6" s="49"/>
      <c r="H6" s="49"/>
      <c r="I6" s="49"/>
      <c r="J6" s="49"/>
      <c r="K6" s="50"/>
      <c r="L6" s="50"/>
      <c r="M6" s="51"/>
    </row>
    <row r="7" spans="1:14" ht="50.25" customHeight="1" thickBot="1" x14ac:dyDescent="0.35">
      <c r="B7" s="201" t="s">
        <v>0</v>
      </c>
      <c r="C7" s="216"/>
      <c r="D7" s="46"/>
      <c r="E7" s="46"/>
      <c r="F7" s="46"/>
      <c r="G7" s="46"/>
      <c r="H7" s="46"/>
      <c r="I7" s="46"/>
      <c r="J7" s="46"/>
      <c r="K7" s="46"/>
      <c r="L7" s="46"/>
      <c r="M7" s="51"/>
    </row>
    <row r="8" spans="1:14" ht="50.25" customHeight="1" thickBot="1" x14ac:dyDescent="0.35">
      <c r="B8" s="202" t="s">
        <v>120</v>
      </c>
      <c r="C8" s="218"/>
      <c r="D8" s="46"/>
      <c r="E8" s="46"/>
      <c r="F8" s="46"/>
      <c r="G8" s="46"/>
      <c r="H8" s="46"/>
      <c r="I8" s="46"/>
      <c r="J8" s="46"/>
      <c r="K8" s="47"/>
      <c r="L8" s="47"/>
      <c r="M8" s="48"/>
    </row>
    <row r="9" spans="1:14" ht="42.75" customHeight="1" thickBot="1" x14ac:dyDescent="0.35">
      <c r="B9" s="201" t="s">
        <v>40</v>
      </c>
      <c r="C9" s="219"/>
      <c r="D9" s="6"/>
      <c r="E9" s="6"/>
      <c r="F9" s="6"/>
      <c r="G9" s="6"/>
      <c r="N9" s="3"/>
    </row>
    <row r="10" spans="1:14" s="3" customFormat="1" ht="65.25" customHeight="1" x14ac:dyDescent="0.3">
      <c r="B10" s="193" t="s">
        <v>1</v>
      </c>
      <c r="C10" s="194"/>
      <c r="D10" s="215" t="str">
        <f>IF(AND(ISNUMBER(C10),AND(ISNUMBER(C11),ISNUMBER(C12))),"","Veuillez renseigner toutes les valeurs d'inclusions")</f>
        <v>Veuillez renseigner toutes les valeurs d'inclusions</v>
      </c>
      <c r="E10" s="40"/>
      <c r="F10" s="40"/>
      <c r="G10" s="2"/>
      <c r="H10" s="249"/>
      <c r="I10" s="249"/>
      <c r="L10" s="2"/>
    </row>
    <row r="11" spans="1:14" s="3" customFormat="1" ht="59.25" customHeight="1" x14ac:dyDescent="0.3">
      <c r="B11" s="195" t="s">
        <v>118</v>
      </c>
      <c r="C11" s="196"/>
      <c r="D11" s="215" t="str">
        <f>IF(AND(ISNUMBER(C10),AND(ISNUMBER(C11),ISNUMBER(C12))),"","Veuillez renseigner toutes les valeurs d'inclusions")</f>
        <v>Veuillez renseigner toutes les valeurs d'inclusions</v>
      </c>
      <c r="E11" s="37"/>
      <c r="F11" s="37"/>
      <c r="G11" s="39"/>
      <c r="H11" s="247"/>
      <c r="I11" s="247"/>
      <c r="L11" s="2"/>
    </row>
    <row r="12" spans="1:14" s="3" customFormat="1" ht="54.75" customHeight="1" thickBot="1" x14ac:dyDescent="0.35">
      <c r="B12" s="197" t="s">
        <v>3</v>
      </c>
      <c r="C12" s="198"/>
      <c r="D12" s="215" t="str">
        <f>IF(AND(ISNUMBER(C10),AND(ISNUMBER(C11),ISNUMBER(C12))),"","Veuillez renseigner toutes les valeurs d'inclusions")</f>
        <v>Veuillez renseigner toutes les valeurs d'inclusions</v>
      </c>
      <c r="E12" s="40"/>
      <c r="F12" s="40"/>
      <c r="G12" s="7"/>
      <c r="H12" s="40"/>
      <c r="I12" s="40"/>
      <c r="J12" s="40"/>
      <c r="K12" s="40"/>
      <c r="L12" s="8"/>
      <c r="N12" s="8" t="s">
        <v>36</v>
      </c>
    </row>
    <row r="13" spans="1:14" s="3" customFormat="1" ht="66.75" customHeight="1" thickBot="1" x14ac:dyDescent="0.35">
      <c r="B13" s="199" t="s">
        <v>130</v>
      </c>
      <c r="C13" s="200" t="str">
        <f>IF(AND(ISNUMBER(C10),AND(ISNUMBER(C11),ISNUMBER(C12))),ROUND(C10/C11/C12,1),"Veuillez renseigner toutes les valeurs ci-dessus")</f>
        <v>Veuillez renseigner toutes les valeurs ci-dessus</v>
      </c>
      <c r="D13" s="214"/>
      <c r="E13" s="7"/>
      <c r="F13" s="7"/>
      <c r="G13" s="33"/>
      <c r="H13" s="7"/>
      <c r="I13" s="7"/>
      <c r="J13" s="7"/>
      <c r="K13" s="7"/>
      <c r="L13" s="8"/>
      <c r="N13" s="8"/>
    </row>
    <row r="14" spans="1:14" s="33" customFormat="1" ht="37.5" customHeight="1" x14ac:dyDescent="0.5">
      <c r="A14" s="88" t="s">
        <v>131</v>
      </c>
      <c r="B14" s="35"/>
      <c r="C14" s="36"/>
      <c r="G14" s="1"/>
      <c r="L14" s="37"/>
      <c r="M14" s="38"/>
      <c r="N14" s="37"/>
    </row>
    <row r="15" spans="1:14" ht="28.5" customHeight="1" x14ac:dyDescent="0.3">
      <c r="A15" s="52" t="s">
        <v>17</v>
      </c>
      <c r="B15" s="53"/>
      <c r="C15" s="82"/>
      <c r="G15" s="7"/>
      <c r="H15" s="1"/>
      <c r="I15" s="1"/>
      <c r="J15" s="1"/>
      <c r="K15" s="1"/>
      <c r="L15" s="43"/>
      <c r="M15" s="45" t="s">
        <v>2</v>
      </c>
      <c r="N15" s="3"/>
    </row>
    <row r="16" spans="1:14" s="9" customFormat="1" ht="64.5" customHeight="1" thickBot="1" x14ac:dyDescent="0.35">
      <c r="A16" s="188" t="s">
        <v>23</v>
      </c>
      <c r="B16" s="189" t="s">
        <v>18</v>
      </c>
      <c r="C16" s="190" t="s">
        <v>19</v>
      </c>
      <c r="D16" s="190" t="s">
        <v>20</v>
      </c>
      <c r="E16" s="190" t="s">
        <v>9</v>
      </c>
      <c r="F16" s="190" t="s">
        <v>128</v>
      </c>
      <c r="G16" s="190" t="s">
        <v>126</v>
      </c>
      <c r="H16" s="190" t="s">
        <v>127</v>
      </c>
      <c r="I16" s="190" t="s">
        <v>123</v>
      </c>
      <c r="J16" s="190" t="s">
        <v>122</v>
      </c>
      <c r="K16" s="190" t="s">
        <v>121</v>
      </c>
      <c r="L16" s="191" t="s">
        <v>10</v>
      </c>
      <c r="M16" s="192" t="s">
        <v>11</v>
      </c>
    </row>
    <row r="17" spans="1:14" s="11" customFormat="1" ht="46.5" customHeight="1" thickBot="1" x14ac:dyDescent="0.3">
      <c r="A17" s="42">
        <v>1</v>
      </c>
      <c r="B17" s="29"/>
      <c r="C17" s="27"/>
      <c r="D17" s="173"/>
      <c r="E17" s="22"/>
      <c r="F17" s="185"/>
      <c r="G17" s="186"/>
      <c r="H17" s="186"/>
      <c r="I17" s="186"/>
      <c r="J17" s="186"/>
      <c r="K17" s="187"/>
      <c r="L17" s="23"/>
      <c r="M17" s="59" t="str">
        <f>IF(OR(L17="",L17="NA"),"", IF(C$11="","Renseigner cellule C10", ROUND(L17/C$11,1)))</f>
        <v/>
      </c>
      <c r="N17" s="12" t="str">
        <f>IF(COUNTBLANK(B17:L17)&gt;0,"La ligne doit être entièrement complétée.","")&amp;IF(AND(OR(G17=H17,H17=""),SUMPRODUCT(ISNUMBER(SEARCH({"@aphp";"@chu-lyon";"@ap-hm"},D17))*1)&lt;&gt;0)," Merci d'indiquer votre site d'exercice dans la colone F","")</f>
        <v>La ligne doit être entièrement complétée.</v>
      </c>
    </row>
    <row r="18" spans="1:14" ht="24" customHeight="1" x14ac:dyDescent="0.35">
      <c r="C18" s="1"/>
      <c r="E18" s="174"/>
      <c r="F18" s="213" t="s">
        <v>129</v>
      </c>
      <c r="G18" s="174"/>
      <c r="H18" s="174"/>
      <c r="I18" s="174"/>
      <c r="J18" s="174"/>
      <c r="K18" s="174"/>
      <c r="L18" s="174"/>
      <c r="M18" s="2"/>
      <c r="N18" s="3"/>
    </row>
    <row r="19" spans="1:14" ht="31.5" customHeight="1" x14ac:dyDescent="0.3">
      <c r="A19" s="57" t="s">
        <v>24</v>
      </c>
      <c r="B19" s="58"/>
      <c r="C19" s="81" t="s">
        <v>39</v>
      </c>
      <c r="D19" s="81">
        <f>COUNTIF(L22:L92,"&gt;0")</f>
        <v>0</v>
      </c>
      <c r="E19" s="175"/>
      <c r="F19" s="225" t="s">
        <v>133</v>
      </c>
      <c r="G19" s="175"/>
      <c r="H19" s="175"/>
      <c r="I19" s="175"/>
      <c r="J19" s="175"/>
      <c r="K19" s="175"/>
      <c r="L19" s="175"/>
      <c r="M19" s="34" t="s">
        <v>2</v>
      </c>
      <c r="N19" s="3"/>
    </row>
    <row r="20" spans="1:14" s="208" customFormat="1" ht="73.5" customHeight="1" x14ac:dyDescent="0.35">
      <c r="A20" s="204" t="s">
        <v>28</v>
      </c>
      <c r="B20" s="205" t="s">
        <v>25</v>
      </c>
      <c r="C20" s="205" t="s">
        <v>26</v>
      </c>
      <c r="D20" s="205" t="s">
        <v>27</v>
      </c>
      <c r="E20" s="205" t="s">
        <v>9</v>
      </c>
      <c r="F20" s="205" t="s">
        <v>128</v>
      </c>
      <c r="G20" s="205" t="s">
        <v>125</v>
      </c>
      <c r="H20" s="205" t="s">
        <v>124</v>
      </c>
      <c r="I20" s="205" t="s">
        <v>123</v>
      </c>
      <c r="J20" s="205" t="s">
        <v>122</v>
      </c>
      <c r="K20" s="205" t="s">
        <v>121</v>
      </c>
      <c r="L20" s="212" t="s">
        <v>10</v>
      </c>
      <c r="M20" s="210" t="s">
        <v>11</v>
      </c>
    </row>
    <row r="21" spans="1:14" s="10" customFormat="1" ht="24" customHeight="1" thickBot="1" x14ac:dyDescent="0.35">
      <c r="A21" s="54">
        <v>1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206" t="s">
        <v>135</v>
      </c>
      <c r="M21" s="207" t="s">
        <v>12</v>
      </c>
    </row>
    <row r="22" spans="1:14" s="11" customFormat="1" ht="19.5" customHeight="1" x14ac:dyDescent="0.3">
      <c r="A22" s="28" t="str">
        <f>IFERROR(IF(AND(N22="",OR(A17="_",A17,1)),A17+1,"_"),"_")</f>
        <v>_</v>
      </c>
      <c r="B22" s="14"/>
      <c r="C22" s="19"/>
      <c r="D22" s="30"/>
      <c r="E22" s="14"/>
      <c r="F22" s="220"/>
      <c r="G22" s="221"/>
      <c r="H22" s="221"/>
      <c r="I22" s="222"/>
      <c r="J22" s="222"/>
      <c r="K22" s="223"/>
      <c r="L22" s="21"/>
      <c r="M22" s="211" t="str">
        <f t="shared" ref="M22:M53" si="0">IF(OR(L22="",L22="NA"),"", IF(C$11="","Renseigner cellule C10", ROUND(L22/C$11,1)))</f>
        <v/>
      </c>
      <c r="N22" s="12" t="str">
        <f>IF(COUNTBLANK(B22:L22)=10,"",IF(COUNTBLANK(B22:L22)&gt;0,"La ligne doit être entièrement complétée.",""))&amp;IF(AND(OR(G22=H22,H22=""),SUMPRODUCT(ISNUMBER(SEARCH({"@aphp";"@chu-lyon";"@ap-hm"},D22))*1)&lt;&gt;0)," Merci d'indiquer votre site d'exercice dans la colone F","")</f>
        <v>La ligne doit être entièrement complétée.</v>
      </c>
    </row>
    <row r="23" spans="1:14" s="18" customFormat="1" ht="20.25" customHeight="1" x14ac:dyDescent="0.3">
      <c r="A23" s="28" t="str">
        <f t="shared" ref="A23:A53" si="1">IFERROR(IF(AND(N23="",OR(A22="_",A22,1)),A22+1,"_"),"_")</f>
        <v>_</v>
      </c>
      <c r="B23" s="16"/>
      <c r="C23" s="16"/>
      <c r="D23" s="26"/>
      <c r="E23" s="17"/>
      <c r="F23" s="224"/>
      <c r="G23" s="220"/>
      <c r="H23" s="220"/>
      <c r="I23" s="222"/>
      <c r="J23" s="222"/>
      <c r="K23" s="223"/>
      <c r="L23" s="25"/>
      <c r="M23" s="60" t="str">
        <f t="shared" si="0"/>
        <v/>
      </c>
      <c r="N23" s="12" t="str">
        <f>IF(COUNTBLANK(B23:L23)=10,"",IF(COUNTBLANK(B23:L23)&gt;0,"La ligne doit être entièrement complétée.",""))&amp;IF(AND(OR(G23=H23,H23=""),SUMPRODUCT(ISNUMBER(SEARCH({"@aphp";"@chu-lyon";"@ap-hm"},D23))*1)&lt;&gt;0)," Merci d'indiquer votre site d'exercice dans la colone F","")</f>
        <v>La ligne doit être entièrement complétée.</v>
      </c>
    </row>
    <row r="24" spans="1:14" s="13" customFormat="1" ht="20.25" customHeight="1" x14ac:dyDescent="0.25">
      <c r="A24" s="28" t="str">
        <f t="shared" si="1"/>
        <v>_</v>
      </c>
      <c r="B24" s="19"/>
      <c r="C24" s="16"/>
      <c r="D24" s="32"/>
      <c r="E24" s="14"/>
      <c r="F24" s="220"/>
      <c r="G24" s="220"/>
      <c r="H24" s="220"/>
      <c r="I24" s="222"/>
      <c r="J24" s="222"/>
      <c r="K24" s="223"/>
      <c r="L24" s="24"/>
      <c r="M24" s="60" t="str">
        <f t="shared" si="0"/>
        <v/>
      </c>
      <c r="N24" s="12" t="str">
        <f>IF(COUNTBLANK(B24:L24)=10,"",IF(COUNTBLANK(B24:L24)&gt;0,"La ligne doit être entièrement complétée.",""))&amp;IF(AND(OR(G24=H24,H24=""),SUMPRODUCT(ISNUMBER(SEARCH({"@aphp";"@chu-lyon";"@ap-hm"},D24))*1)&lt;&gt;0)," Merci d'indiquer votre site d'exercice dans la colone F","")</f>
        <v>La ligne doit être entièrement complétée.</v>
      </c>
    </row>
    <row r="25" spans="1:14" s="13" customFormat="1" ht="20.25" customHeight="1" x14ac:dyDescent="0.25">
      <c r="A25" s="28" t="str">
        <f t="shared" si="1"/>
        <v>_</v>
      </c>
      <c r="B25" s="19"/>
      <c r="C25" s="16"/>
      <c r="D25" s="32"/>
      <c r="E25" s="14"/>
      <c r="F25" s="220"/>
      <c r="G25" s="220"/>
      <c r="H25" s="220"/>
      <c r="I25" s="222"/>
      <c r="J25" s="222"/>
      <c r="K25" s="223"/>
      <c r="L25" s="24"/>
      <c r="M25" s="60" t="str">
        <f t="shared" si="0"/>
        <v/>
      </c>
      <c r="N25" s="12" t="str">
        <f>IF(COUNTBLANK(B25:L25)=10,"",IF(COUNTBLANK(B25:L25)&gt;0,"La ligne doit être entièrement complétée.",""))&amp;IF(AND(OR(G25=H25,H25=""),SUMPRODUCT(ISNUMBER(SEARCH({"@aphp";"@chu-lyon";"@ap-hm"},D25))*1)&lt;&gt;0)," Merci d'indiquer votre site d'exercice dans la colone F","")</f>
        <v>La ligne doit être entièrement complétée.</v>
      </c>
    </row>
    <row r="26" spans="1:14" s="13" customFormat="1" ht="20.25" customHeight="1" x14ac:dyDescent="0.25">
      <c r="A26" s="28" t="str">
        <f t="shared" si="1"/>
        <v>_</v>
      </c>
      <c r="B26" s="19"/>
      <c r="C26" s="16"/>
      <c r="D26" s="32"/>
      <c r="E26" s="14"/>
      <c r="F26" s="220"/>
      <c r="G26" s="220"/>
      <c r="H26" s="220"/>
      <c r="I26" s="222"/>
      <c r="J26" s="222"/>
      <c r="K26" s="223"/>
      <c r="L26" s="24"/>
      <c r="M26" s="60" t="str">
        <f t="shared" si="0"/>
        <v/>
      </c>
      <c r="N26" s="12" t="str">
        <f>IF(COUNTBLANK(B26:L26)=10,"",IF(COUNTBLANK(B26:L26)&gt;0,"La ligne doit être entièrement complétée.",""))&amp;IF(AND(OR(G26=H26,H26=""),SUMPRODUCT(ISNUMBER(SEARCH({"@aphp";"@chu-lyon";"@ap-hm"},D26))*1)&lt;&gt;0)," Merci d'indiquer votre site d'exercice dans la colone F","")</f>
        <v>La ligne doit être entièrement complétée.</v>
      </c>
    </row>
    <row r="27" spans="1:14" s="13" customFormat="1" ht="20.25" customHeight="1" x14ac:dyDescent="0.25">
      <c r="A27" s="28" t="str">
        <f t="shared" si="1"/>
        <v>_</v>
      </c>
      <c r="B27" s="19"/>
      <c r="C27" s="16"/>
      <c r="D27" s="32"/>
      <c r="E27" s="14"/>
      <c r="F27" s="220"/>
      <c r="G27" s="220"/>
      <c r="H27" s="220"/>
      <c r="I27" s="222"/>
      <c r="J27" s="222"/>
      <c r="K27" s="223"/>
      <c r="L27" s="24"/>
      <c r="M27" s="60" t="str">
        <f t="shared" si="0"/>
        <v/>
      </c>
      <c r="N27" s="12" t="str">
        <f>IF(COUNTBLANK(B27:L27)=10,"",IF(COUNTBLANK(B27:L27)&gt;0,"La ligne doit être entièrement complétée.",""))&amp;IF(AND(OR(G27=H27,H27=""),SUMPRODUCT(ISNUMBER(SEARCH({"@aphp";"@chu-lyon";"@ap-hm"},D27))*1)&lt;&gt;0)," Merci d'indiquer votre site d'exercice dans la colone F","")</f>
        <v>La ligne doit être entièrement complétée.</v>
      </c>
    </row>
    <row r="28" spans="1:14" s="20" customFormat="1" ht="20.25" customHeight="1" x14ac:dyDescent="0.25">
      <c r="A28" s="28" t="str">
        <f t="shared" si="1"/>
        <v>_</v>
      </c>
      <c r="B28" s="19"/>
      <c r="C28" s="16"/>
      <c r="D28" s="32"/>
      <c r="E28" s="14"/>
      <c r="F28" s="220"/>
      <c r="G28" s="220"/>
      <c r="H28" s="220"/>
      <c r="I28" s="222"/>
      <c r="J28" s="222"/>
      <c r="K28" s="223"/>
      <c r="L28" s="24"/>
      <c r="M28" s="60" t="str">
        <f t="shared" si="0"/>
        <v/>
      </c>
      <c r="N28" s="12" t="str">
        <f>IF(COUNTBLANK(B28:L28)=10,"",IF(COUNTBLANK(B28:L28)&gt;0,"La ligne doit être entièrement complétée.",""))&amp;IF(AND(OR(G28=H28,H28=""),SUMPRODUCT(ISNUMBER(SEARCH({"@aphp";"@chu-lyon";"@ap-hm"},D28))*1)&lt;&gt;0)," Merci d'indiquer votre site d'exercice dans la colone F","")</f>
        <v>La ligne doit être entièrement complétée.</v>
      </c>
    </row>
    <row r="29" spans="1:14" s="20" customFormat="1" ht="20.25" customHeight="1" x14ac:dyDescent="0.25">
      <c r="A29" s="28" t="str">
        <f t="shared" si="1"/>
        <v>_</v>
      </c>
      <c r="B29" s="19"/>
      <c r="C29" s="16"/>
      <c r="D29" s="32"/>
      <c r="E29" s="14"/>
      <c r="F29" s="220"/>
      <c r="G29" s="220"/>
      <c r="H29" s="220"/>
      <c r="I29" s="222"/>
      <c r="J29" s="222"/>
      <c r="K29" s="223"/>
      <c r="L29" s="24"/>
      <c r="M29" s="60" t="str">
        <f t="shared" si="0"/>
        <v/>
      </c>
      <c r="N29" s="12" t="str">
        <f>IF(COUNTBLANK(B29:L29)=10,"",IF(COUNTBLANK(B29:L29)&gt;0,"La ligne doit être entièrement complétée.",""))&amp;IF(AND(OR(G29=H29,H29=""),SUMPRODUCT(ISNUMBER(SEARCH({"@aphp";"@chu-lyon";"@ap-hm"},D29))*1)&lt;&gt;0)," Merci d'indiquer votre site d'exercice dans la colone F","")</f>
        <v>La ligne doit être entièrement complétée.</v>
      </c>
    </row>
    <row r="30" spans="1:14" s="20" customFormat="1" ht="20.25" customHeight="1" x14ac:dyDescent="0.25">
      <c r="A30" s="28" t="str">
        <f t="shared" si="1"/>
        <v>_</v>
      </c>
      <c r="B30" s="19"/>
      <c r="C30" s="16"/>
      <c r="D30" s="32"/>
      <c r="E30" s="14"/>
      <c r="F30" s="220"/>
      <c r="G30" s="220"/>
      <c r="H30" s="220"/>
      <c r="I30" s="222"/>
      <c r="J30" s="222"/>
      <c r="K30" s="223"/>
      <c r="L30" s="24"/>
      <c r="M30" s="60" t="str">
        <f t="shared" si="0"/>
        <v/>
      </c>
      <c r="N30" s="12" t="str">
        <f>IF(COUNTBLANK(B30:L30)=10,"",IF(COUNTBLANK(B30:L30)&gt;0,"La ligne doit être entièrement complétée.",""))&amp;IF(AND(OR(G30=H30,H30=""),SUMPRODUCT(ISNUMBER(SEARCH({"@aphp";"@chu-lyon";"@ap-hm"},D30))*1)&lt;&gt;0)," Merci d'indiquer votre site d'exercice dans la colone F","")</f>
        <v>La ligne doit être entièrement complétée.</v>
      </c>
    </row>
    <row r="31" spans="1:14" s="20" customFormat="1" ht="20.25" customHeight="1" x14ac:dyDescent="0.25">
      <c r="A31" s="28" t="str">
        <f t="shared" si="1"/>
        <v>_</v>
      </c>
      <c r="B31" s="19"/>
      <c r="C31" s="16"/>
      <c r="D31" s="32"/>
      <c r="E31" s="14"/>
      <c r="F31" s="220"/>
      <c r="G31" s="220"/>
      <c r="H31" s="220"/>
      <c r="I31" s="222"/>
      <c r="J31" s="222"/>
      <c r="K31" s="223"/>
      <c r="L31" s="24"/>
      <c r="M31" s="60" t="str">
        <f t="shared" si="0"/>
        <v/>
      </c>
      <c r="N31" s="12" t="str">
        <f>IF(COUNTBLANK(B31:L31)=10,"",IF(COUNTBLANK(B31:L31)&gt;0,"La ligne doit être entièrement complétée.",""))&amp;IF(AND(OR(G31=H31,H31=""),SUMPRODUCT(ISNUMBER(SEARCH({"@aphp";"@chu-lyon";"@ap-hm"},D31))*1)&lt;&gt;0)," Merci d'indiquer votre site d'exercice dans la colone F","")</f>
        <v>La ligne doit être entièrement complétée.</v>
      </c>
    </row>
    <row r="32" spans="1:14" s="20" customFormat="1" ht="20.25" customHeight="1" x14ac:dyDescent="0.25">
      <c r="A32" s="28" t="str">
        <f t="shared" si="1"/>
        <v>_</v>
      </c>
      <c r="B32" s="19"/>
      <c r="C32" s="16"/>
      <c r="D32" s="32"/>
      <c r="E32" s="14"/>
      <c r="F32" s="220"/>
      <c r="G32" s="220"/>
      <c r="H32" s="220"/>
      <c r="I32" s="222"/>
      <c r="J32" s="222"/>
      <c r="K32" s="223"/>
      <c r="L32" s="24"/>
      <c r="M32" s="60" t="str">
        <f t="shared" si="0"/>
        <v/>
      </c>
      <c r="N32" s="12" t="str">
        <f>IF(COUNTBLANK(B32:L32)=10,"",IF(COUNTBLANK(B32:L32)&gt;0,"La ligne doit être entièrement complétée.",""))&amp;IF(AND(OR(G32=H32,H32=""),SUMPRODUCT(ISNUMBER(SEARCH({"@aphp";"@chu-lyon";"@ap-hm"},D32))*1)&lt;&gt;0)," Merci d'indiquer votre site d'exercice dans la colone F","")</f>
        <v>La ligne doit être entièrement complétée.</v>
      </c>
    </row>
    <row r="33" spans="1:14" s="20" customFormat="1" ht="20.25" customHeight="1" x14ac:dyDescent="0.25">
      <c r="A33" s="28" t="str">
        <f t="shared" si="1"/>
        <v>_</v>
      </c>
      <c r="B33" s="19"/>
      <c r="C33" s="16"/>
      <c r="D33" s="32"/>
      <c r="E33" s="14"/>
      <c r="F33" s="220"/>
      <c r="G33" s="220"/>
      <c r="H33" s="220"/>
      <c r="I33" s="222"/>
      <c r="J33" s="222"/>
      <c r="K33" s="223"/>
      <c r="L33" s="24"/>
      <c r="M33" s="60" t="str">
        <f t="shared" si="0"/>
        <v/>
      </c>
      <c r="N33" s="12" t="str">
        <f>IF(COUNTBLANK(B33:L33)=10,"",IF(COUNTBLANK(B33:L33)&gt;0,"La ligne doit être entièrement complétée.",""))&amp;IF(AND(OR(G33=H33,H33=""),SUMPRODUCT(ISNUMBER(SEARCH({"@aphp";"@chu-lyon";"@ap-hm"},D33))*1)&lt;&gt;0)," Merci d'indiquer votre site d'exercice dans la colone F","")</f>
        <v>La ligne doit être entièrement complétée.</v>
      </c>
    </row>
    <row r="34" spans="1:14" s="20" customFormat="1" ht="20.25" customHeight="1" x14ac:dyDescent="0.25">
      <c r="A34" s="28" t="str">
        <f t="shared" si="1"/>
        <v>_</v>
      </c>
      <c r="B34" s="19"/>
      <c r="C34" s="16"/>
      <c r="D34" s="32"/>
      <c r="E34" s="14"/>
      <c r="F34" s="220"/>
      <c r="G34" s="220"/>
      <c r="H34" s="220"/>
      <c r="I34" s="222"/>
      <c r="J34" s="222"/>
      <c r="K34" s="223"/>
      <c r="L34" s="24"/>
      <c r="M34" s="60" t="str">
        <f t="shared" si="0"/>
        <v/>
      </c>
      <c r="N34" s="12" t="str">
        <f>IF(COUNTBLANK(B34:L34)=10,"",IF(COUNTBLANK(B34:L34)&gt;0,"La ligne doit être entièrement complétée.",""))&amp;IF(AND(OR(G34=H34,H34=""),SUMPRODUCT(ISNUMBER(SEARCH({"@aphp";"@chu-lyon";"@ap-hm"},D34))*1)&lt;&gt;0)," Merci d'indiquer votre site d'exercice dans la colone F","")</f>
        <v>La ligne doit être entièrement complétée.</v>
      </c>
    </row>
    <row r="35" spans="1:14" s="20" customFormat="1" ht="20.25" customHeight="1" x14ac:dyDescent="0.25">
      <c r="A35" s="28" t="str">
        <f t="shared" si="1"/>
        <v>_</v>
      </c>
      <c r="B35" s="19"/>
      <c r="C35" s="16"/>
      <c r="D35" s="32"/>
      <c r="E35" s="14"/>
      <c r="F35" s="220"/>
      <c r="G35" s="220"/>
      <c r="H35" s="220"/>
      <c r="I35" s="222"/>
      <c r="J35" s="222"/>
      <c r="K35" s="223"/>
      <c r="L35" s="24"/>
      <c r="M35" s="60" t="str">
        <f t="shared" si="0"/>
        <v/>
      </c>
      <c r="N35" s="12" t="str">
        <f>IF(COUNTBLANK(B35:L35)=10,"",IF(COUNTBLANK(B35:L35)&gt;0,"La ligne doit être entièrement complétée.",""))&amp;IF(AND(OR(G35=H35,H35=""),SUMPRODUCT(ISNUMBER(SEARCH({"@aphp";"@chu-lyon";"@ap-hm"},D35))*1)&lt;&gt;0)," Merci d'indiquer votre site d'exercice dans la colone F","")</f>
        <v>La ligne doit être entièrement complétée.</v>
      </c>
    </row>
    <row r="36" spans="1:14" s="20" customFormat="1" ht="20.25" customHeight="1" x14ac:dyDescent="0.25">
      <c r="A36" s="28" t="str">
        <f t="shared" si="1"/>
        <v>_</v>
      </c>
      <c r="B36" s="19"/>
      <c r="C36" s="16"/>
      <c r="D36" s="32"/>
      <c r="E36" s="14"/>
      <c r="F36" s="220"/>
      <c r="G36" s="220"/>
      <c r="H36" s="220"/>
      <c r="I36" s="222"/>
      <c r="J36" s="222"/>
      <c r="K36" s="223"/>
      <c r="L36" s="24"/>
      <c r="M36" s="60" t="str">
        <f t="shared" si="0"/>
        <v/>
      </c>
      <c r="N36" s="12" t="str">
        <f>IF(COUNTBLANK(B36:L36)=10,"",IF(COUNTBLANK(B36:L36)&gt;0,"La ligne doit être entièrement complétée.",""))&amp;IF(AND(OR(G36=H36,H36=""),SUMPRODUCT(ISNUMBER(SEARCH({"@aphp";"@chu-lyon";"@ap-hm"},D36))*1)&lt;&gt;0)," Merci d'indiquer votre site d'exercice dans la colone F","")</f>
        <v>La ligne doit être entièrement complétée.</v>
      </c>
    </row>
    <row r="37" spans="1:14" s="20" customFormat="1" ht="20.25" customHeight="1" x14ac:dyDescent="0.25">
      <c r="A37" s="28" t="str">
        <f t="shared" si="1"/>
        <v>_</v>
      </c>
      <c r="B37" s="19"/>
      <c r="C37" s="16"/>
      <c r="D37" s="32"/>
      <c r="E37" s="14"/>
      <c r="F37" s="220"/>
      <c r="G37" s="220"/>
      <c r="H37" s="220"/>
      <c r="I37" s="222"/>
      <c r="J37" s="222"/>
      <c r="K37" s="223"/>
      <c r="L37" s="24"/>
      <c r="M37" s="60" t="str">
        <f t="shared" si="0"/>
        <v/>
      </c>
      <c r="N37" s="12" t="str">
        <f>IF(COUNTBLANK(B37:L37)=10,"",IF(COUNTBLANK(B37:L37)&gt;0,"La ligne doit être entièrement complétée.",""))&amp;IF(AND(OR(G37=H37,H37=""),SUMPRODUCT(ISNUMBER(SEARCH({"@aphp";"@chu-lyon";"@ap-hm"},D37))*1)&lt;&gt;0)," Merci d'indiquer votre site d'exercice dans la colone F","")</f>
        <v>La ligne doit être entièrement complétée.</v>
      </c>
    </row>
    <row r="38" spans="1:14" s="20" customFormat="1" ht="20.25" customHeight="1" x14ac:dyDescent="0.25">
      <c r="A38" s="28" t="str">
        <f t="shared" si="1"/>
        <v>_</v>
      </c>
      <c r="B38" s="19"/>
      <c r="C38" s="16"/>
      <c r="D38" s="32"/>
      <c r="E38" s="14"/>
      <c r="F38" s="220"/>
      <c r="G38" s="220"/>
      <c r="H38" s="220"/>
      <c r="I38" s="222"/>
      <c r="J38" s="222"/>
      <c r="K38" s="223"/>
      <c r="L38" s="24"/>
      <c r="M38" s="60" t="str">
        <f t="shared" si="0"/>
        <v/>
      </c>
      <c r="N38" s="12" t="str">
        <f>IF(COUNTBLANK(B38:L38)=10,"",IF(COUNTBLANK(B38:L38)&gt;0,"La ligne doit être entièrement complétée.",""))&amp;IF(AND(OR(G38=H38,H38=""),SUMPRODUCT(ISNUMBER(SEARCH({"@aphp";"@chu-lyon";"@ap-hm"},D38))*1)&lt;&gt;0)," Merci d'indiquer votre site d'exercice dans la colone F","")</f>
        <v>La ligne doit être entièrement complétée.</v>
      </c>
    </row>
    <row r="39" spans="1:14" s="20" customFormat="1" ht="20.25" customHeight="1" x14ac:dyDescent="0.25">
      <c r="A39" s="28" t="str">
        <f t="shared" si="1"/>
        <v>_</v>
      </c>
      <c r="B39" s="19"/>
      <c r="C39" s="16"/>
      <c r="D39" s="32"/>
      <c r="E39" s="14"/>
      <c r="F39" s="220"/>
      <c r="G39" s="220"/>
      <c r="H39" s="220"/>
      <c r="I39" s="222"/>
      <c r="J39" s="222"/>
      <c r="K39" s="223"/>
      <c r="L39" s="24"/>
      <c r="M39" s="60" t="str">
        <f t="shared" si="0"/>
        <v/>
      </c>
      <c r="N39" s="12" t="str">
        <f>IF(COUNTBLANK(B39:L39)=10,"",IF(COUNTBLANK(B39:L39)&gt;0,"La ligne doit être entièrement complétée.",""))&amp;IF(AND(OR(G39=H39,H39=""),SUMPRODUCT(ISNUMBER(SEARCH({"@aphp";"@chu-lyon";"@ap-hm"},D39))*1)&lt;&gt;0)," Merci d'indiquer votre site d'exercice dans la colone F","")</f>
        <v>La ligne doit être entièrement complétée.</v>
      </c>
    </row>
    <row r="40" spans="1:14" s="20" customFormat="1" ht="20.25" customHeight="1" x14ac:dyDescent="0.25">
      <c r="A40" s="28" t="str">
        <f t="shared" si="1"/>
        <v>_</v>
      </c>
      <c r="B40" s="19"/>
      <c r="C40" s="16"/>
      <c r="D40" s="32"/>
      <c r="E40" s="14"/>
      <c r="F40" s="220"/>
      <c r="G40" s="220"/>
      <c r="H40" s="220"/>
      <c r="I40" s="222"/>
      <c r="J40" s="222"/>
      <c r="K40" s="223"/>
      <c r="L40" s="15"/>
      <c r="M40" s="60" t="str">
        <f t="shared" si="0"/>
        <v/>
      </c>
      <c r="N40" s="12" t="str">
        <f>IF(COUNTBLANK(B40:L40)=10,"",IF(COUNTBLANK(B40:L40)&gt;0,"La ligne doit être entièrement complétée.",""))&amp;IF(AND(OR(G40=H40,H40=""),SUMPRODUCT(ISNUMBER(SEARCH({"@aphp";"@chu-lyon";"@ap-hm"},D40))*1)&lt;&gt;0)," Merci d'indiquer votre site d'exercice dans la colone F","")</f>
        <v>La ligne doit être entièrement complétée.</v>
      </c>
    </row>
    <row r="41" spans="1:14" s="20" customFormat="1" ht="20.25" customHeight="1" x14ac:dyDescent="0.25">
      <c r="A41" s="28" t="str">
        <f t="shared" si="1"/>
        <v>_</v>
      </c>
      <c r="B41" s="19"/>
      <c r="C41" s="16"/>
      <c r="D41" s="32"/>
      <c r="E41" s="14"/>
      <c r="F41" s="220"/>
      <c r="G41" s="220"/>
      <c r="H41" s="220"/>
      <c r="I41" s="222"/>
      <c r="J41" s="222"/>
      <c r="K41" s="223"/>
      <c r="L41" s="15"/>
      <c r="M41" s="60" t="str">
        <f t="shared" si="0"/>
        <v/>
      </c>
      <c r="N41" s="12" t="str">
        <f>IF(COUNTBLANK(B41:L41)=10,"",IF(COUNTBLANK(B41:L41)&gt;0,"La ligne doit être entièrement complétée.",""))&amp;IF(AND(OR(G41=H41,H41=""),SUMPRODUCT(ISNUMBER(SEARCH({"@aphp";"@chu-lyon";"@ap-hm"},D41))*1)&lt;&gt;0)," Merci d'indiquer votre site d'exercice dans la colone F","")</f>
        <v>La ligne doit être entièrement complétée.</v>
      </c>
    </row>
    <row r="42" spans="1:14" s="20" customFormat="1" ht="20.25" customHeight="1" x14ac:dyDescent="0.25">
      <c r="A42" s="28" t="str">
        <f t="shared" si="1"/>
        <v>_</v>
      </c>
      <c r="B42" s="19"/>
      <c r="C42" s="16"/>
      <c r="D42" s="32"/>
      <c r="E42" s="14"/>
      <c r="F42" s="220"/>
      <c r="G42" s="220"/>
      <c r="H42" s="220"/>
      <c r="I42" s="222"/>
      <c r="J42" s="222"/>
      <c r="K42" s="223"/>
      <c r="L42" s="15"/>
      <c r="M42" s="60" t="str">
        <f t="shared" si="0"/>
        <v/>
      </c>
      <c r="N42" s="12" t="str">
        <f>IF(COUNTBLANK(B42:L42)=10,"",IF(COUNTBLANK(B42:L42)&gt;0,"La ligne doit être entièrement complétée.",""))&amp;IF(AND(OR(G42=H42,H42=""),SUMPRODUCT(ISNUMBER(SEARCH({"@aphp";"@chu-lyon";"@ap-hm"},D42))*1)&lt;&gt;0)," Merci d'indiquer votre site d'exercice dans la colone F","")</f>
        <v>La ligne doit être entièrement complétée.</v>
      </c>
    </row>
    <row r="43" spans="1:14" s="20" customFormat="1" ht="20.25" customHeight="1" x14ac:dyDescent="0.25">
      <c r="A43" s="28" t="str">
        <f t="shared" si="1"/>
        <v>_</v>
      </c>
      <c r="B43" s="19"/>
      <c r="C43" s="16"/>
      <c r="D43" s="32"/>
      <c r="E43" s="14"/>
      <c r="F43" s="220"/>
      <c r="G43" s="220"/>
      <c r="H43" s="220"/>
      <c r="I43" s="222"/>
      <c r="J43" s="222"/>
      <c r="K43" s="223"/>
      <c r="L43" s="15"/>
      <c r="M43" s="60" t="str">
        <f t="shared" si="0"/>
        <v/>
      </c>
      <c r="N43" s="12" t="str">
        <f>IF(COUNTBLANK(B43:L43)=10,"",IF(COUNTBLANK(B43:L43)&gt;0,"La ligne doit être entièrement complétée.",""))&amp;IF(AND(OR(G43=H43,H43=""),SUMPRODUCT(ISNUMBER(SEARCH({"@aphp";"@chu-lyon";"@ap-hm"},D43))*1)&lt;&gt;0)," Merci d'indiquer votre site d'exercice dans la colone F","")</f>
        <v>La ligne doit être entièrement complétée.</v>
      </c>
    </row>
    <row r="44" spans="1:14" s="20" customFormat="1" ht="20.25" customHeight="1" x14ac:dyDescent="0.25">
      <c r="A44" s="28" t="str">
        <f t="shared" si="1"/>
        <v>_</v>
      </c>
      <c r="B44" s="19"/>
      <c r="C44" s="16"/>
      <c r="D44" s="32"/>
      <c r="E44" s="14"/>
      <c r="F44" s="220"/>
      <c r="G44" s="220"/>
      <c r="H44" s="220"/>
      <c r="I44" s="222"/>
      <c r="J44" s="222"/>
      <c r="K44" s="223"/>
      <c r="L44" s="15"/>
      <c r="M44" s="60" t="str">
        <f t="shared" si="0"/>
        <v/>
      </c>
      <c r="N44" s="12" t="str">
        <f>IF(COUNTBLANK(B44:L44)=10,"",IF(COUNTBLANK(B44:L44)&gt;0,"La ligne doit être entièrement complétée.",""))&amp;IF(AND(OR(G44=H44,H44=""),SUMPRODUCT(ISNUMBER(SEARCH({"@aphp";"@chu-lyon";"@ap-hm"},D44))*1)&lt;&gt;0)," Merci d'indiquer votre site d'exercice dans la colone F","")</f>
        <v>La ligne doit être entièrement complétée.</v>
      </c>
    </row>
    <row r="45" spans="1:14" s="20" customFormat="1" ht="20.25" customHeight="1" x14ac:dyDescent="0.25">
      <c r="A45" s="28" t="str">
        <f t="shared" si="1"/>
        <v>_</v>
      </c>
      <c r="B45" s="19"/>
      <c r="C45" s="16"/>
      <c r="D45" s="32"/>
      <c r="E45" s="14"/>
      <c r="F45" s="220"/>
      <c r="G45" s="220"/>
      <c r="H45" s="220"/>
      <c r="I45" s="222"/>
      <c r="J45" s="222"/>
      <c r="K45" s="223"/>
      <c r="L45" s="15"/>
      <c r="M45" s="60" t="str">
        <f t="shared" si="0"/>
        <v/>
      </c>
      <c r="N45" s="12" t="str">
        <f>IF(COUNTBLANK(B45:L45)=10,"",IF(COUNTBLANK(B45:L45)&gt;0,"La ligne doit être entièrement complétée.",""))&amp;IF(AND(OR(G45=H45,H45=""),SUMPRODUCT(ISNUMBER(SEARCH({"@aphp";"@chu-lyon";"@ap-hm"},D45))*1)&lt;&gt;0)," Merci d'indiquer votre site d'exercice dans la colone F","")</f>
        <v>La ligne doit être entièrement complétée.</v>
      </c>
    </row>
    <row r="46" spans="1:14" s="20" customFormat="1" ht="20.25" customHeight="1" x14ac:dyDescent="0.25">
      <c r="A46" s="28" t="str">
        <f t="shared" si="1"/>
        <v>_</v>
      </c>
      <c r="B46" s="19"/>
      <c r="C46" s="16"/>
      <c r="D46" s="32"/>
      <c r="E46" s="14"/>
      <c r="F46" s="220"/>
      <c r="G46" s="220"/>
      <c r="H46" s="220"/>
      <c r="I46" s="222"/>
      <c r="J46" s="222"/>
      <c r="K46" s="223"/>
      <c r="L46" s="15"/>
      <c r="M46" s="60" t="str">
        <f t="shared" si="0"/>
        <v/>
      </c>
      <c r="N46" s="12" t="str">
        <f>IF(COUNTBLANK(B46:L46)=10,"",IF(COUNTBLANK(B46:L46)&gt;0,"La ligne doit être entièrement complétée.",""))&amp;IF(AND(OR(G46=H46,H46=""),SUMPRODUCT(ISNUMBER(SEARCH({"@aphp";"@chu-lyon";"@ap-hm"},D46))*1)&lt;&gt;0)," Merci d'indiquer votre site d'exercice dans la colone F","")</f>
        <v>La ligne doit être entièrement complétée.</v>
      </c>
    </row>
    <row r="47" spans="1:14" s="20" customFormat="1" ht="20.25" customHeight="1" x14ac:dyDescent="0.25">
      <c r="A47" s="28" t="str">
        <f t="shared" si="1"/>
        <v>_</v>
      </c>
      <c r="B47" s="19"/>
      <c r="C47" s="16"/>
      <c r="D47" s="32"/>
      <c r="E47" s="14"/>
      <c r="F47" s="220"/>
      <c r="G47" s="220"/>
      <c r="H47" s="220"/>
      <c r="I47" s="222"/>
      <c r="J47" s="222"/>
      <c r="K47" s="223"/>
      <c r="L47" s="15"/>
      <c r="M47" s="60" t="str">
        <f t="shared" si="0"/>
        <v/>
      </c>
      <c r="N47" s="12" t="str">
        <f>IF(COUNTBLANK(B47:L47)=10,"",IF(COUNTBLANK(B47:L47)&gt;0,"La ligne doit être entièrement complétée.",""))&amp;IF(AND(OR(G47=H47,H47=""),SUMPRODUCT(ISNUMBER(SEARCH({"@aphp";"@chu-lyon";"@ap-hm"},D47))*1)&lt;&gt;0)," Merci d'indiquer votre site d'exercice dans la colone F","")</f>
        <v>La ligne doit être entièrement complétée.</v>
      </c>
    </row>
    <row r="48" spans="1:14" s="20" customFormat="1" ht="20.25" customHeight="1" x14ac:dyDescent="0.25">
      <c r="A48" s="28" t="str">
        <f t="shared" si="1"/>
        <v>_</v>
      </c>
      <c r="B48" s="19"/>
      <c r="C48" s="16"/>
      <c r="D48" s="32"/>
      <c r="E48" s="14"/>
      <c r="F48" s="220"/>
      <c r="G48" s="220"/>
      <c r="H48" s="220"/>
      <c r="I48" s="222"/>
      <c r="J48" s="222"/>
      <c r="K48" s="223"/>
      <c r="L48" s="15"/>
      <c r="M48" s="60" t="str">
        <f t="shared" si="0"/>
        <v/>
      </c>
      <c r="N48" s="12" t="str">
        <f>IF(COUNTBLANK(B48:L48)=10,"",IF(COUNTBLANK(B48:L48)&gt;0,"La ligne doit être entièrement complétée.",""))&amp;IF(AND(OR(G48=H48,H48=""),SUMPRODUCT(ISNUMBER(SEARCH({"@aphp";"@chu-lyon";"@ap-hm"},D48))*1)&lt;&gt;0)," Merci d'indiquer votre site d'exercice dans la colone F","")</f>
        <v>La ligne doit être entièrement complétée.</v>
      </c>
    </row>
    <row r="49" spans="1:14" s="20" customFormat="1" ht="20.25" customHeight="1" x14ac:dyDescent="0.25">
      <c r="A49" s="28" t="str">
        <f t="shared" si="1"/>
        <v>_</v>
      </c>
      <c r="B49" s="19"/>
      <c r="C49" s="16"/>
      <c r="D49" s="32"/>
      <c r="E49" s="14"/>
      <c r="F49" s="220"/>
      <c r="G49" s="220"/>
      <c r="H49" s="220"/>
      <c r="I49" s="222"/>
      <c r="J49" s="222"/>
      <c r="K49" s="223"/>
      <c r="L49" s="15"/>
      <c r="M49" s="60" t="str">
        <f t="shared" si="0"/>
        <v/>
      </c>
      <c r="N49" s="12" t="str">
        <f>IF(COUNTBLANK(B49:L49)=10,"",IF(COUNTBLANK(B49:L49)&gt;0,"La ligne doit être entièrement complétée.",""))&amp;IF(AND(OR(G49=H49,H49=""),SUMPRODUCT(ISNUMBER(SEARCH({"@aphp";"@chu-lyon";"@ap-hm"},D49))*1)&lt;&gt;0)," Merci d'indiquer votre site d'exercice dans la colone F","")</f>
        <v>La ligne doit être entièrement complétée.</v>
      </c>
    </row>
    <row r="50" spans="1:14" s="20" customFormat="1" ht="20.25" customHeight="1" x14ac:dyDescent="0.25">
      <c r="A50" s="28" t="str">
        <f t="shared" si="1"/>
        <v>_</v>
      </c>
      <c r="B50" s="19"/>
      <c r="C50" s="16"/>
      <c r="D50" s="32"/>
      <c r="E50" s="14"/>
      <c r="F50" s="220"/>
      <c r="G50" s="220"/>
      <c r="H50" s="220"/>
      <c r="I50" s="222"/>
      <c r="J50" s="222"/>
      <c r="K50" s="223"/>
      <c r="L50" s="15"/>
      <c r="M50" s="60" t="str">
        <f t="shared" si="0"/>
        <v/>
      </c>
      <c r="N50" s="12" t="str">
        <f>IF(COUNTBLANK(B50:L50)=10,"",IF(COUNTBLANK(B50:L50)&gt;0,"La ligne doit être entièrement complétée.",""))&amp;IF(AND(OR(G50=H50,H50=""),SUMPRODUCT(ISNUMBER(SEARCH({"@aphp";"@chu-lyon";"@ap-hm"},D50))*1)&lt;&gt;0)," Merci d'indiquer votre site d'exercice dans la colone F","")</f>
        <v>La ligne doit être entièrement complétée.</v>
      </c>
    </row>
    <row r="51" spans="1:14" s="20" customFormat="1" ht="20.25" customHeight="1" x14ac:dyDescent="0.25">
      <c r="A51" s="28" t="str">
        <f t="shared" si="1"/>
        <v>_</v>
      </c>
      <c r="B51" s="19"/>
      <c r="C51" s="16"/>
      <c r="D51" s="32"/>
      <c r="E51" s="14"/>
      <c r="F51" s="220"/>
      <c r="G51" s="220"/>
      <c r="H51" s="220"/>
      <c r="I51" s="222"/>
      <c r="J51" s="222"/>
      <c r="K51" s="223"/>
      <c r="L51" s="15"/>
      <c r="M51" s="60" t="str">
        <f t="shared" si="0"/>
        <v/>
      </c>
      <c r="N51" s="12" t="str">
        <f>IF(COUNTBLANK(B51:L51)=10,"",IF(COUNTBLANK(B51:L51)&gt;0,"La ligne doit être entièrement complétée.",""))&amp;IF(AND(OR(G51=H51,H51=""),SUMPRODUCT(ISNUMBER(SEARCH({"@aphp";"@chu-lyon";"@ap-hm"},D51))*1)&lt;&gt;0)," Merci d'indiquer votre site d'exercice dans la colone F","")</f>
        <v>La ligne doit être entièrement complétée.</v>
      </c>
    </row>
    <row r="52" spans="1:14" s="20" customFormat="1" ht="20.25" customHeight="1" x14ac:dyDescent="0.25">
      <c r="A52" s="28" t="str">
        <f t="shared" si="1"/>
        <v>_</v>
      </c>
      <c r="B52" s="19"/>
      <c r="C52" s="16"/>
      <c r="D52" s="32"/>
      <c r="E52" s="14"/>
      <c r="F52" s="220"/>
      <c r="G52" s="220"/>
      <c r="H52" s="220"/>
      <c r="I52" s="222"/>
      <c r="J52" s="222"/>
      <c r="K52" s="223"/>
      <c r="L52" s="15"/>
      <c r="M52" s="60" t="str">
        <f t="shared" si="0"/>
        <v/>
      </c>
      <c r="N52" s="12" t="str">
        <f>IF(COUNTBLANK(B52:L52)=10,"",IF(COUNTBLANK(B52:L52)&gt;0,"La ligne doit être entièrement complétée.",""))&amp;IF(AND(OR(G52=H52,H52=""),SUMPRODUCT(ISNUMBER(SEARCH({"@aphp";"@chu-lyon";"@ap-hm"},D52))*1)&lt;&gt;0)," Merci d'indiquer votre site d'exercice dans la colone F","")</f>
        <v>La ligne doit être entièrement complétée.</v>
      </c>
    </row>
    <row r="53" spans="1:14" s="20" customFormat="1" ht="20.25" customHeight="1" x14ac:dyDescent="0.25">
      <c r="A53" s="28" t="str">
        <f t="shared" si="1"/>
        <v>_</v>
      </c>
      <c r="B53" s="19"/>
      <c r="C53" s="16"/>
      <c r="D53" s="32"/>
      <c r="E53" s="14"/>
      <c r="F53" s="220"/>
      <c r="G53" s="220"/>
      <c r="H53" s="220"/>
      <c r="I53" s="222"/>
      <c r="J53" s="222"/>
      <c r="K53" s="223"/>
      <c r="L53" s="15"/>
      <c r="M53" s="60" t="str">
        <f t="shared" si="0"/>
        <v/>
      </c>
      <c r="N53" s="12" t="str">
        <f>IF(COUNTBLANK(B53:L53)=10,"",IF(COUNTBLANK(B53:L53)&gt;0,"La ligne doit être entièrement complétée.",""))&amp;IF(AND(OR(G53=H53,H53=""),SUMPRODUCT(ISNUMBER(SEARCH({"@aphp";"@chu-lyon";"@ap-hm"},D53))*1)&lt;&gt;0)," Merci d'indiquer votre site d'exercice dans la colone F","")</f>
        <v>La ligne doit être entièrement complétée.</v>
      </c>
    </row>
    <row r="54" spans="1:14" s="20" customFormat="1" ht="20.25" customHeight="1" x14ac:dyDescent="0.25">
      <c r="A54" s="28" t="str">
        <f t="shared" ref="A54:A85" si="2">IFERROR(IF(AND(N54="",OR(A53="_",A53,1)),A53+1,"_"),"_")</f>
        <v>_</v>
      </c>
      <c r="B54" s="19"/>
      <c r="C54" s="16"/>
      <c r="D54" s="32"/>
      <c r="E54" s="14"/>
      <c r="F54" s="220"/>
      <c r="G54" s="220"/>
      <c r="H54" s="220"/>
      <c r="I54" s="222"/>
      <c r="J54" s="222"/>
      <c r="K54" s="223"/>
      <c r="L54" s="15"/>
      <c r="M54" s="60" t="str">
        <f t="shared" ref="M54:M85" si="3">IF(OR(L54="",L54="NA"),"", IF(C$11="","Renseigner cellule C10", ROUND(L54/C$11,1)))</f>
        <v/>
      </c>
      <c r="N54" s="12" t="str">
        <f>IF(COUNTBLANK(B54:L54)=10,"",IF(COUNTBLANK(B54:L54)&gt;0,"La ligne doit être entièrement complétée.",""))&amp;IF(AND(OR(G54=H54,H54=""),SUMPRODUCT(ISNUMBER(SEARCH({"@aphp";"@chu-lyon";"@ap-hm"},D54))*1)&lt;&gt;0)," Merci d'indiquer votre site d'exercice dans la colone F","")</f>
        <v>La ligne doit être entièrement complétée.</v>
      </c>
    </row>
    <row r="55" spans="1:14" s="20" customFormat="1" ht="20.25" customHeight="1" x14ac:dyDescent="0.25">
      <c r="A55" s="28" t="str">
        <f t="shared" si="2"/>
        <v>_</v>
      </c>
      <c r="B55" s="19"/>
      <c r="C55" s="16"/>
      <c r="D55" s="32"/>
      <c r="E55" s="14"/>
      <c r="F55" s="220"/>
      <c r="G55" s="220"/>
      <c r="H55" s="220"/>
      <c r="I55" s="222"/>
      <c r="J55" s="222"/>
      <c r="K55" s="223"/>
      <c r="L55" s="15"/>
      <c r="M55" s="60" t="str">
        <f t="shared" si="3"/>
        <v/>
      </c>
      <c r="N55" s="12" t="str">
        <f>IF(COUNTBLANK(B55:L55)=10,"",IF(COUNTBLANK(B55:L55)&gt;0,"La ligne doit être entièrement complétée.",""))&amp;IF(AND(OR(G55=H55,H55=""),SUMPRODUCT(ISNUMBER(SEARCH({"@aphp";"@chu-lyon";"@ap-hm"},D55))*1)&lt;&gt;0)," Merci d'indiquer votre site d'exercice dans la colone F","")</f>
        <v>La ligne doit être entièrement complétée.</v>
      </c>
    </row>
    <row r="56" spans="1:14" s="20" customFormat="1" ht="20.25" customHeight="1" x14ac:dyDescent="0.25">
      <c r="A56" s="28" t="str">
        <f t="shared" si="2"/>
        <v>_</v>
      </c>
      <c r="B56" s="19"/>
      <c r="C56" s="16"/>
      <c r="D56" s="32"/>
      <c r="E56" s="14"/>
      <c r="F56" s="220"/>
      <c r="G56" s="220"/>
      <c r="H56" s="220"/>
      <c r="I56" s="222"/>
      <c r="J56" s="222"/>
      <c r="K56" s="223"/>
      <c r="L56" s="15"/>
      <c r="M56" s="60" t="str">
        <f t="shared" si="3"/>
        <v/>
      </c>
      <c r="N56" s="12" t="str">
        <f>IF(COUNTBLANK(B56:L56)=10,"",IF(COUNTBLANK(B56:L56)&gt;0,"La ligne doit être entièrement complétée.",""))&amp;IF(AND(OR(G56=H56,H56=""),SUMPRODUCT(ISNUMBER(SEARCH({"@aphp";"@chu-lyon";"@ap-hm"},D56))*1)&lt;&gt;0)," Merci d'indiquer votre site d'exercice dans la colone F","")</f>
        <v>La ligne doit être entièrement complétée.</v>
      </c>
    </row>
    <row r="57" spans="1:14" s="20" customFormat="1" ht="20.25" customHeight="1" x14ac:dyDescent="0.25">
      <c r="A57" s="28" t="str">
        <f t="shared" si="2"/>
        <v>_</v>
      </c>
      <c r="B57" s="19"/>
      <c r="C57" s="16"/>
      <c r="D57" s="32"/>
      <c r="E57" s="14"/>
      <c r="F57" s="220"/>
      <c r="G57" s="220"/>
      <c r="H57" s="220"/>
      <c r="I57" s="222"/>
      <c r="J57" s="222"/>
      <c r="K57" s="223"/>
      <c r="L57" s="15"/>
      <c r="M57" s="60" t="str">
        <f t="shared" si="3"/>
        <v/>
      </c>
      <c r="N57" s="12" t="str">
        <f>IF(COUNTBLANK(B57:L57)=10,"",IF(COUNTBLANK(B57:L57)&gt;0,"La ligne doit être entièrement complétée.",""))&amp;IF(AND(OR(G57=H57,H57=""),SUMPRODUCT(ISNUMBER(SEARCH({"@aphp";"@chu-lyon";"@ap-hm"},D57))*1)&lt;&gt;0)," Merci d'indiquer votre site d'exercice dans la colone F","")</f>
        <v>La ligne doit être entièrement complétée.</v>
      </c>
    </row>
    <row r="58" spans="1:14" s="20" customFormat="1" ht="20.25" customHeight="1" x14ac:dyDescent="0.25">
      <c r="A58" s="28" t="str">
        <f t="shared" si="2"/>
        <v>_</v>
      </c>
      <c r="B58" s="19"/>
      <c r="C58" s="16"/>
      <c r="D58" s="32"/>
      <c r="E58" s="14"/>
      <c r="F58" s="220"/>
      <c r="G58" s="220"/>
      <c r="H58" s="220"/>
      <c r="I58" s="222"/>
      <c r="J58" s="222"/>
      <c r="K58" s="223"/>
      <c r="L58" s="15"/>
      <c r="M58" s="60" t="str">
        <f t="shared" si="3"/>
        <v/>
      </c>
      <c r="N58" s="12" t="str">
        <f>IF(COUNTBLANK(B58:L58)=10,"",IF(COUNTBLANK(B58:L58)&gt;0,"La ligne doit être entièrement complétée.",""))&amp;IF(AND(OR(G58=H58,H58=""),SUMPRODUCT(ISNUMBER(SEARCH({"@aphp";"@chu-lyon";"@ap-hm"},D58))*1)&lt;&gt;0)," Merci d'indiquer votre site d'exercice dans la colone F","")</f>
        <v>La ligne doit être entièrement complétée.</v>
      </c>
    </row>
    <row r="59" spans="1:14" s="20" customFormat="1" ht="20.25" customHeight="1" x14ac:dyDescent="0.25">
      <c r="A59" s="28" t="str">
        <f t="shared" si="2"/>
        <v>_</v>
      </c>
      <c r="B59" s="19"/>
      <c r="C59" s="16"/>
      <c r="D59" s="32"/>
      <c r="E59" s="14"/>
      <c r="F59" s="220"/>
      <c r="G59" s="220"/>
      <c r="H59" s="220"/>
      <c r="I59" s="222"/>
      <c r="J59" s="222"/>
      <c r="K59" s="223"/>
      <c r="L59" s="15"/>
      <c r="M59" s="60" t="str">
        <f t="shared" si="3"/>
        <v/>
      </c>
      <c r="N59" s="12" t="str">
        <f>IF(COUNTBLANK(B59:L59)=10,"",IF(COUNTBLANK(B59:L59)&gt;0,"La ligne doit être entièrement complétée.",""))&amp;IF(AND(OR(G59=H59,H59=""),SUMPRODUCT(ISNUMBER(SEARCH({"@aphp";"@chu-lyon";"@ap-hm"},D59))*1)&lt;&gt;0)," Merci d'indiquer votre site d'exercice dans la colone F","")</f>
        <v>La ligne doit être entièrement complétée.</v>
      </c>
    </row>
    <row r="60" spans="1:14" s="20" customFormat="1" ht="20.25" customHeight="1" x14ac:dyDescent="0.25">
      <c r="A60" s="28" t="str">
        <f t="shared" si="2"/>
        <v>_</v>
      </c>
      <c r="B60" s="19"/>
      <c r="C60" s="16"/>
      <c r="D60" s="32"/>
      <c r="E60" s="14"/>
      <c r="F60" s="220"/>
      <c r="G60" s="220"/>
      <c r="H60" s="220"/>
      <c r="I60" s="222"/>
      <c r="J60" s="222"/>
      <c r="K60" s="223"/>
      <c r="L60" s="15"/>
      <c r="M60" s="60" t="str">
        <f t="shared" si="3"/>
        <v/>
      </c>
      <c r="N60" s="12" t="str">
        <f>IF(COUNTBLANK(B60:L60)=10,"",IF(COUNTBLANK(B60:L60)&gt;0,"La ligne doit être entièrement complétée.",""))&amp;IF(AND(OR(G60=H60,H60=""),SUMPRODUCT(ISNUMBER(SEARCH({"@aphp";"@chu-lyon";"@ap-hm"},D60))*1)&lt;&gt;0)," Merci d'indiquer votre site d'exercice dans la colone F","")</f>
        <v>La ligne doit être entièrement complétée.</v>
      </c>
    </row>
    <row r="61" spans="1:14" s="20" customFormat="1" ht="20.25" customHeight="1" x14ac:dyDescent="0.25">
      <c r="A61" s="28" t="str">
        <f t="shared" si="2"/>
        <v>_</v>
      </c>
      <c r="B61" s="19"/>
      <c r="C61" s="16"/>
      <c r="D61" s="32"/>
      <c r="E61" s="14"/>
      <c r="F61" s="220"/>
      <c r="G61" s="220"/>
      <c r="H61" s="220"/>
      <c r="I61" s="222"/>
      <c r="J61" s="222"/>
      <c r="K61" s="223"/>
      <c r="L61" s="15"/>
      <c r="M61" s="60" t="str">
        <f t="shared" si="3"/>
        <v/>
      </c>
      <c r="N61" s="12" t="str">
        <f>IF(COUNTBLANK(B61:L61)=10,"",IF(COUNTBLANK(B61:L61)&gt;0,"La ligne doit être entièrement complétée.",""))&amp;IF(AND(OR(G61=H61,H61=""),SUMPRODUCT(ISNUMBER(SEARCH({"@aphp";"@chu-lyon";"@ap-hm"},D61))*1)&lt;&gt;0)," Merci d'indiquer votre site d'exercice dans la colone F","")</f>
        <v>La ligne doit être entièrement complétée.</v>
      </c>
    </row>
    <row r="62" spans="1:14" s="20" customFormat="1" ht="20.25" customHeight="1" x14ac:dyDescent="0.25">
      <c r="A62" s="28" t="str">
        <f t="shared" si="2"/>
        <v>_</v>
      </c>
      <c r="B62" s="19"/>
      <c r="C62" s="16"/>
      <c r="D62" s="32"/>
      <c r="E62" s="14"/>
      <c r="F62" s="220"/>
      <c r="G62" s="220"/>
      <c r="H62" s="220"/>
      <c r="I62" s="222"/>
      <c r="J62" s="222"/>
      <c r="K62" s="223"/>
      <c r="L62" s="15"/>
      <c r="M62" s="60" t="str">
        <f t="shared" si="3"/>
        <v/>
      </c>
      <c r="N62" s="12" t="str">
        <f>IF(COUNTBLANK(B62:L62)=10,"",IF(COUNTBLANK(B62:L62)&gt;0,"La ligne doit être entièrement complétée.",""))&amp;IF(AND(OR(G62=H62,H62=""),SUMPRODUCT(ISNUMBER(SEARCH({"@aphp";"@chu-lyon";"@ap-hm"},D62))*1)&lt;&gt;0)," Merci d'indiquer votre site d'exercice dans la colone F","")</f>
        <v>La ligne doit être entièrement complétée.</v>
      </c>
    </row>
    <row r="63" spans="1:14" s="20" customFormat="1" ht="20.25" customHeight="1" x14ac:dyDescent="0.25">
      <c r="A63" s="28" t="str">
        <f t="shared" si="2"/>
        <v>_</v>
      </c>
      <c r="B63" s="19"/>
      <c r="C63" s="16"/>
      <c r="D63" s="32"/>
      <c r="E63" s="14"/>
      <c r="F63" s="220"/>
      <c r="G63" s="220"/>
      <c r="H63" s="220"/>
      <c r="I63" s="222"/>
      <c r="J63" s="222"/>
      <c r="K63" s="223"/>
      <c r="L63" s="15"/>
      <c r="M63" s="60" t="str">
        <f t="shared" si="3"/>
        <v/>
      </c>
      <c r="N63" s="12" t="str">
        <f>IF(COUNTBLANK(B63:L63)=10,"",IF(COUNTBLANK(B63:L63)&gt;0,"La ligne doit être entièrement complétée.",""))&amp;IF(AND(OR(G63=H63,H63=""),SUMPRODUCT(ISNUMBER(SEARCH({"@aphp";"@chu-lyon";"@ap-hm"},D63))*1)&lt;&gt;0)," Merci d'indiquer votre site d'exercice dans la colone F","")</f>
        <v>La ligne doit être entièrement complétée.</v>
      </c>
    </row>
    <row r="64" spans="1:14" s="20" customFormat="1" ht="20.25" customHeight="1" x14ac:dyDescent="0.25">
      <c r="A64" s="28" t="str">
        <f t="shared" si="2"/>
        <v>_</v>
      </c>
      <c r="B64" s="19"/>
      <c r="C64" s="16"/>
      <c r="D64" s="32"/>
      <c r="E64" s="14"/>
      <c r="F64" s="220"/>
      <c r="G64" s="220"/>
      <c r="H64" s="220"/>
      <c r="I64" s="222"/>
      <c r="J64" s="222"/>
      <c r="K64" s="223"/>
      <c r="L64" s="15"/>
      <c r="M64" s="60" t="str">
        <f t="shared" si="3"/>
        <v/>
      </c>
      <c r="N64" s="12" t="str">
        <f>IF(COUNTBLANK(B64:L64)=10,"",IF(COUNTBLANK(B64:L64)&gt;0,"La ligne doit être entièrement complétée.",""))&amp;IF(AND(OR(G64=H64,H64=""),SUMPRODUCT(ISNUMBER(SEARCH({"@aphp";"@chu-lyon";"@ap-hm"},D64))*1)&lt;&gt;0)," Merci d'indiquer votre site d'exercice dans la colone F","")</f>
        <v>La ligne doit être entièrement complétée.</v>
      </c>
    </row>
    <row r="65" spans="1:14" s="20" customFormat="1" ht="20.25" customHeight="1" x14ac:dyDescent="0.25">
      <c r="A65" s="28" t="str">
        <f t="shared" si="2"/>
        <v>_</v>
      </c>
      <c r="B65" s="19"/>
      <c r="C65" s="16"/>
      <c r="D65" s="32"/>
      <c r="E65" s="14"/>
      <c r="F65" s="220"/>
      <c r="G65" s="220"/>
      <c r="H65" s="220"/>
      <c r="I65" s="222"/>
      <c r="J65" s="222"/>
      <c r="K65" s="223"/>
      <c r="L65" s="15"/>
      <c r="M65" s="60" t="str">
        <f t="shared" si="3"/>
        <v/>
      </c>
      <c r="N65" s="12" t="str">
        <f>IF(COUNTBLANK(B65:L65)=10,"",IF(COUNTBLANK(B65:L65)&gt;0,"La ligne doit être entièrement complétée.",""))&amp;IF(AND(OR(G65=H65,H65=""),SUMPRODUCT(ISNUMBER(SEARCH({"@aphp";"@chu-lyon";"@ap-hm"},D65))*1)&lt;&gt;0)," Merci d'indiquer votre site d'exercice dans la colone F","")</f>
        <v>La ligne doit être entièrement complétée.</v>
      </c>
    </row>
    <row r="66" spans="1:14" s="20" customFormat="1" ht="20.25" customHeight="1" x14ac:dyDescent="0.25">
      <c r="A66" s="28" t="str">
        <f t="shared" si="2"/>
        <v>_</v>
      </c>
      <c r="B66" s="19"/>
      <c r="C66" s="16"/>
      <c r="D66" s="32"/>
      <c r="E66" s="14"/>
      <c r="F66" s="220"/>
      <c r="G66" s="220"/>
      <c r="H66" s="220"/>
      <c r="I66" s="222"/>
      <c r="J66" s="222"/>
      <c r="K66" s="223"/>
      <c r="L66" s="15"/>
      <c r="M66" s="60" t="str">
        <f t="shared" si="3"/>
        <v/>
      </c>
      <c r="N66" s="12" t="str">
        <f>IF(COUNTBLANK(B66:L66)=10,"",IF(COUNTBLANK(B66:L66)&gt;0,"La ligne doit être entièrement complétée.",""))&amp;IF(AND(OR(G66=H66,H66=""),SUMPRODUCT(ISNUMBER(SEARCH({"@aphp";"@chu-lyon";"@ap-hm"},D66))*1)&lt;&gt;0)," Merci d'indiquer votre site d'exercice dans la colone F","")</f>
        <v>La ligne doit être entièrement complétée.</v>
      </c>
    </row>
    <row r="67" spans="1:14" s="20" customFormat="1" ht="20.25" customHeight="1" x14ac:dyDescent="0.25">
      <c r="A67" s="28" t="str">
        <f t="shared" si="2"/>
        <v>_</v>
      </c>
      <c r="B67" s="19"/>
      <c r="C67" s="16"/>
      <c r="D67" s="32"/>
      <c r="E67" s="14"/>
      <c r="F67" s="220"/>
      <c r="G67" s="220"/>
      <c r="H67" s="220"/>
      <c r="I67" s="222"/>
      <c r="J67" s="222"/>
      <c r="K67" s="223"/>
      <c r="L67" s="15"/>
      <c r="M67" s="60" t="str">
        <f t="shared" si="3"/>
        <v/>
      </c>
      <c r="N67" s="12" t="str">
        <f>IF(COUNTBLANK(B67:L67)=10,"",IF(COUNTBLANK(B67:L67)&gt;0,"La ligne doit être entièrement complétée.",""))&amp;IF(AND(OR(G67=H67,H67=""),SUMPRODUCT(ISNUMBER(SEARCH({"@aphp";"@chu-lyon";"@ap-hm"},D67))*1)&lt;&gt;0)," Merci d'indiquer votre site d'exercice dans la colone F","")</f>
        <v>La ligne doit être entièrement complétée.</v>
      </c>
    </row>
    <row r="68" spans="1:14" s="20" customFormat="1" ht="20.25" customHeight="1" x14ac:dyDescent="0.25">
      <c r="A68" s="28" t="str">
        <f t="shared" si="2"/>
        <v>_</v>
      </c>
      <c r="B68" s="19"/>
      <c r="C68" s="16"/>
      <c r="D68" s="32"/>
      <c r="E68" s="14"/>
      <c r="F68" s="220"/>
      <c r="G68" s="220"/>
      <c r="H68" s="220"/>
      <c r="I68" s="222"/>
      <c r="J68" s="222"/>
      <c r="K68" s="223"/>
      <c r="L68" s="15"/>
      <c r="M68" s="60" t="str">
        <f t="shared" si="3"/>
        <v/>
      </c>
      <c r="N68" s="12" t="str">
        <f>IF(COUNTBLANK(B68:L68)=10,"",IF(COUNTBLANK(B68:L68)&gt;0,"La ligne doit être entièrement complétée.",""))&amp;IF(AND(OR(G68=H68,H68=""),SUMPRODUCT(ISNUMBER(SEARCH({"@aphp";"@chu-lyon";"@ap-hm"},D68))*1)&lt;&gt;0)," Merci d'indiquer votre site d'exercice dans la colone F","")</f>
        <v>La ligne doit être entièrement complétée.</v>
      </c>
    </row>
    <row r="69" spans="1:14" s="20" customFormat="1" ht="20.25" customHeight="1" x14ac:dyDescent="0.25">
      <c r="A69" s="28" t="str">
        <f t="shared" si="2"/>
        <v>_</v>
      </c>
      <c r="B69" s="19"/>
      <c r="C69" s="16"/>
      <c r="D69" s="32"/>
      <c r="E69" s="14"/>
      <c r="F69" s="220"/>
      <c r="G69" s="220"/>
      <c r="H69" s="220"/>
      <c r="I69" s="222"/>
      <c r="J69" s="222"/>
      <c r="K69" s="223"/>
      <c r="L69" s="15"/>
      <c r="M69" s="60" t="str">
        <f t="shared" si="3"/>
        <v/>
      </c>
      <c r="N69" s="12" t="str">
        <f>IF(COUNTBLANK(B69:L69)=10,"",IF(COUNTBLANK(B69:L69)&gt;0,"La ligne doit être entièrement complétée.",""))&amp;IF(AND(OR(G69=H69,H69=""),SUMPRODUCT(ISNUMBER(SEARCH({"@aphp";"@chu-lyon";"@ap-hm"},D69))*1)&lt;&gt;0)," Merci d'indiquer votre site d'exercice dans la colone F","")</f>
        <v>La ligne doit être entièrement complétée.</v>
      </c>
    </row>
    <row r="70" spans="1:14" s="20" customFormat="1" ht="20.25" customHeight="1" x14ac:dyDescent="0.25">
      <c r="A70" s="28" t="str">
        <f t="shared" si="2"/>
        <v>_</v>
      </c>
      <c r="B70" s="19"/>
      <c r="C70" s="16"/>
      <c r="D70" s="32"/>
      <c r="E70" s="14"/>
      <c r="F70" s="220"/>
      <c r="G70" s="220"/>
      <c r="H70" s="220"/>
      <c r="I70" s="222"/>
      <c r="J70" s="222"/>
      <c r="K70" s="223"/>
      <c r="L70" s="15"/>
      <c r="M70" s="60" t="str">
        <f t="shared" si="3"/>
        <v/>
      </c>
      <c r="N70" s="12" t="str">
        <f>IF(COUNTBLANK(B70:L70)=10,"",IF(COUNTBLANK(B70:L70)&gt;0,"La ligne doit être entièrement complétée.",""))&amp;IF(AND(OR(G70=H70,H70=""),SUMPRODUCT(ISNUMBER(SEARCH({"@aphp";"@chu-lyon";"@ap-hm"},D70))*1)&lt;&gt;0)," Merci d'indiquer votre site d'exercice dans la colone F","")</f>
        <v>La ligne doit être entièrement complétée.</v>
      </c>
    </row>
    <row r="71" spans="1:14" s="20" customFormat="1" ht="20.25" customHeight="1" x14ac:dyDescent="0.25">
      <c r="A71" s="28" t="str">
        <f t="shared" si="2"/>
        <v>_</v>
      </c>
      <c r="B71" s="19"/>
      <c r="C71" s="16"/>
      <c r="D71" s="32"/>
      <c r="E71" s="14"/>
      <c r="F71" s="220"/>
      <c r="G71" s="220"/>
      <c r="H71" s="220"/>
      <c r="I71" s="222"/>
      <c r="J71" s="222"/>
      <c r="K71" s="223"/>
      <c r="L71" s="15"/>
      <c r="M71" s="60" t="str">
        <f t="shared" si="3"/>
        <v/>
      </c>
      <c r="N71" s="12" t="str">
        <f>IF(COUNTBLANK(B71:L71)=10,"",IF(COUNTBLANK(B71:L71)&gt;0,"La ligne doit être entièrement complétée.",""))&amp;IF(AND(OR(G71=H71,H71=""),SUMPRODUCT(ISNUMBER(SEARCH({"@aphp";"@chu-lyon";"@ap-hm"},D71))*1)&lt;&gt;0)," Merci d'indiquer votre site d'exercice dans la colone F","")</f>
        <v>La ligne doit être entièrement complétée.</v>
      </c>
    </row>
    <row r="72" spans="1:14" s="20" customFormat="1" ht="20.25" customHeight="1" x14ac:dyDescent="0.25">
      <c r="A72" s="28" t="str">
        <f t="shared" si="2"/>
        <v>_</v>
      </c>
      <c r="B72" s="19"/>
      <c r="C72" s="16"/>
      <c r="D72" s="32"/>
      <c r="E72" s="14"/>
      <c r="F72" s="220"/>
      <c r="G72" s="220"/>
      <c r="H72" s="220"/>
      <c r="I72" s="222"/>
      <c r="J72" s="222"/>
      <c r="K72" s="223"/>
      <c r="L72" s="15"/>
      <c r="M72" s="60" t="str">
        <f t="shared" si="3"/>
        <v/>
      </c>
      <c r="N72" s="12" t="str">
        <f>IF(COUNTBLANK(B72:L72)=10,"",IF(COUNTBLANK(B72:L72)&gt;0,"La ligne doit être entièrement complétée.",""))&amp;IF(AND(OR(G72=H72,H72=""),SUMPRODUCT(ISNUMBER(SEARCH({"@aphp";"@chu-lyon";"@ap-hm"},D72))*1)&lt;&gt;0)," Merci d'indiquer votre site d'exercice dans la colone F","")</f>
        <v>La ligne doit être entièrement complétée.</v>
      </c>
    </row>
    <row r="73" spans="1:14" s="20" customFormat="1" ht="20.25" customHeight="1" x14ac:dyDescent="0.25">
      <c r="A73" s="28" t="str">
        <f t="shared" si="2"/>
        <v>_</v>
      </c>
      <c r="B73" s="19"/>
      <c r="C73" s="16"/>
      <c r="D73" s="32"/>
      <c r="E73" s="14"/>
      <c r="F73" s="220"/>
      <c r="G73" s="220"/>
      <c r="H73" s="220"/>
      <c r="I73" s="222"/>
      <c r="J73" s="222"/>
      <c r="K73" s="223"/>
      <c r="L73" s="15"/>
      <c r="M73" s="60" t="str">
        <f t="shared" si="3"/>
        <v/>
      </c>
      <c r="N73" s="12" t="str">
        <f>IF(COUNTBLANK(B73:L73)=10,"",IF(COUNTBLANK(B73:L73)&gt;0,"La ligne doit être entièrement complétée.",""))&amp;IF(AND(OR(G73=H73,H73=""),SUMPRODUCT(ISNUMBER(SEARCH({"@aphp";"@chu-lyon";"@ap-hm"},D73))*1)&lt;&gt;0)," Merci d'indiquer votre site d'exercice dans la colone F","")</f>
        <v>La ligne doit être entièrement complétée.</v>
      </c>
    </row>
    <row r="74" spans="1:14" s="20" customFormat="1" ht="20.25" customHeight="1" x14ac:dyDescent="0.25">
      <c r="A74" s="28" t="str">
        <f t="shared" si="2"/>
        <v>_</v>
      </c>
      <c r="B74" s="19"/>
      <c r="C74" s="16"/>
      <c r="D74" s="32"/>
      <c r="E74" s="14"/>
      <c r="F74" s="220"/>
      <c r="G74" s="220"/>
      <c r="H74" s="220"/>
      <c r="I74" s="222"/>
      <c r="J74" s="222"/>
      <c r="K74" s="223"/>
      <c r="L74" s="15"/>
      <c r="M74" s="60" t="str">
        <f t="shared" si="3"/>
        <v/>
      </c>
      <c r="N74" s="12" t="str">
        <f>IF(COUNTBLANK(B74:L74)=10,"",IF(COUNTBLANK(B74:L74)&gt;0,"La ligne doit être entièrement complétée.",""))&amp;IF(AND(OR(G74=H74,H74=""),SUMPRODUCT(ISNUMBER(SEARCH({"@aphp";"@chu-lyon";"@ap-hm"},D74))*1)&lt;&gt;0)," Merci d'indiquer votre site d'exercice dans la colone F","")</f>
        <v>La ligne doit être entièrement complétée.</v>
      </c>
    </row>
    <row r="75" spans="1:14" s="20" customFormat="1" ht="20.25" customHeight="1" x14ac:dyDescent="0.25">
      <c r="A75" s="28" t="str">
        <f t="shared" si="2"/>
        <v>_</v>
      </c>
      <c r="B75" s="19"/>
      <c r="C75" s="16"/>
      <c r="D75" s="32"/>
      <c r="E75" s="14"/>
      <c r="F75" s="220"/>
      <c r="G75" s="220"/>
      <c r="H75" s="220"/>
      <c r="I75" s="222"/>
      <c r="J75" s="222"/>
      <c r="K75" s="223"/>
      <c r="L75" s="15"/>
      <c r="M75" s="60" t="str">
        <f t="shared" si="3"/>
        <v/>
      </c>
      <c r="N75" s="12" t="str">
        <f>IF(COUNTBLANK(B75:L75)=10,"",IF(COUNTBLANK(B75:L75)&gt;0,"La ligne doit être entièrement complétée.",""))&amp;IF(AND(OR(G75=H75,H75=""),SUMPRODUCT(ISNUMBER(SEARCH({"@aphp";"@chu-lyon";"@ap-hm"},D75))*1)&lt;&gt;0)," Merci d'indiquer votre site d'exercice dans la colone F","")</f>
        <v>La ligne doit être entièrement complétée.</v>
      </c>
    </row>
    <row r="76" spans="1:14" s="20" customFormat="1" ht="20.25" customHeight="1" x14ac:dyDescent="0.25">
      <c r="A76" s="28" t="str">
        <f t="shared" si="2"/>
        <v>_</v>
      </c>
      <c r="B76" s="19"/>
      <c r="C76" s="16"/>
      <c r="D76" s="32"/>
      <c r="E76" s="14"/>
      <c r="F76" s="220"/>
      <c r="G76" s="220"/>
      <c r="H76" s="220"/>
      <c r="I76" s="222"/>
      <c r="J76" s="222"/>
      <c r="K76" s="223"/>
      <c r="L76" s="15"/>
      <c r="M76" s="60" t="str">
        <f t="shared" si="3"/>
        <v/>
      </c>
      <c r="N76" s="12" t="str">
        <f>IF(COUNTBLANK(B76:L76)=10,"",IF(COUNTBLANK(B76:L76)&gt;0,"La ligne doit être entièrement complétée.",""))&amp;IF(AND(OR(G76=H76,H76=""),SUMPRODUCT(ISNUMBER(SEARCH({"@aphp";"@chu-lyon";"@ap-hm"},D76))*1)&lt;&gt;0)," Merci d'indiquer votre site d'exercice dans la colone F","")</f>
        <v>La ligne doit être entièrement complétée.</v>
      </c>
    </row>
    <row r="77" spans="1:14" s="20" customFormat="1" ht="20.25" customHeight="1" x14ac:dyDescent="0.25">
      <c r="A77" s="28" t="str">
        <f t="shared" si="2"/>
        <v>_</v>
      </c>
      <c r="B77" s="19"/>
      <c r="C77" s="16"/>
      <c r="D77" s="32"/>
      <c r="E77" s="14"/>
      <c r="F77" s="220"/>
      <c r="G77" s="220"/>
      <c r="H77" s="220"/>
      <c r="I77" s="222"/>
      <c r="J77" s="222"/>
      <c r="K77" s="223"/>
      <c r="L77" s="15"/>
      <c r="M77" s="60" t="str">
        <f t="shared" si="3"/>
        <v/>
      </c>
      <c r="N77" s="12" t="str">
        <f>IF(COUNTBLANK(B77:L77)=10,"",IF(COUNTBLANK(B77:L77)&gt;0,"La ligne doit être entièrement complétée.",""))&amp;IF(AND(OR(G77=H77,H77=""),SUMPRODUCT(ISNUMBER(SEARCH({"@aphp";"@chu-lyon";"@ap-hm"},D77))*1)&lt;&gt;0)," Merci d'indiquer votre site d'exercice dans la colone F","")</f>
        <v>La ligne doit être entièrement complétée.</v>
      </c>
    </row>
    <row r="78" spans="1:14" s="20" customFormat="1" ht="20.25" customHeight="1" x14ac:dyDescent="0.25">
      <c r="A78" s="28" t="str">
        <f t="shared" si="2"/>
        <v>_</v>
      </c>
      <c r="B78" s="19"/>
      <c r="C78" s="16"/>
      <c r="D78" s="32"/>
      <c r="E78" s="14"/>
      <c r="F78" s="220"/>
      <c r="G78" s="220"/>
      <c r="H78" s="220"/>
      <c r="I78" s="222"/>
      <c r="J78" s="222"/>
      <c r="K78" s="223"/>
      <c r="L78" s="15"/>
      <c r="M78" s="60" t="str">
        <f t="shared" si="3"/>
        <v/>
      </c>
      <c r="N78" s="12" t="str">
        <f>IF(COUNTBLANK(B78:L78)=10,"",IF(COUNTBLANK(B78:L78)&gt;0,"La ligne doit être entièrement complétée.",""))&amp;IF(AND(OR(G78=H78,H78=""),SUMPRODUCT(ISNUMBER(SEARCH({"@aphp";"@chu-lyon";"@ap-hm"},D78))*1)&lt;&gt;0)," Merci d'indiquer votre site d'exercice dans la colone F","")</f>
        <v>La ligne doit être entièrement complétée.</v>
      </c>
    </row>
    <row r="79" spans="1:14" s="20" customFormat="1" ht="20.25" customHeight="1" x14ac:dyDescent="0.25">
      <c r="A79" s="28" t="str">
        <f t="shared" si="2"/>
        <v>_</v>
      </c>
      <c r="B79" s="19"/>
      <c r="C79" s="16"/>
      <c r="D79" s="32"/>
      <c r="E79" s="14"/>
      <c r="F79" s="220"/>
      <c r="G79" s="220"/>
      <c r="H79" s="220"/>
      <c r="I79" s="222"/>
      <c r="J79" s="222"/>
      <c r="K79" s="223"/>
      <c r="L79" s="15"/>
      <c r="M79" s="60" t="str">
        <f t="shared" si="3"/>
        <v/>
      </c>
      <c r="N79" s="12" t="str">
        <f>IF(COUNTBLANK(B79:L79)=10,"",IF(COUNTBLANK(B79:L79)&gt;0,"La ligne doit être entièrement complétée.",""))&amp;IF(AND(OR(G79=H79,H79=""),SUMPRODUCT(ISNUMBER(SEARCH({"@aphp";"@chu-lyon";"@ap-hm"},D79))*1)&lt;&gt;0)," Merci d'indiquer votre site d'exercice dans la colone F","")</f>
        <v>La ligne doit être entièrement complétée.</v>
      </c>
    </row>
    <row r="80" spans="1:14" s="20" customFormat="1" ht="20.25" customHeight="1" x14ac:dyDescent="0.25">
      <c r="A80" s="28" t="str">
        <f t="shared" si="2"/>
        <v>_</v>
      </c>
      <c r="B80" s="19"/>
      <c r="C80" s="16"/>
      <c r="D80" s="32"/>
      <c r="E80" s="14"/>
      <c r="F80" s="220"/>
      <c r="G80" s="220"/>
      <c r="H80" s="220"/>
      <c r="I80" s="222"/>
      <c r="J80" s="222"/>
      <c r="K80" s="223"/>
      <c r="L80" s="15"/>
      <c r="M80" s="60" t="str">
        <f t="shared" si="3"/>
        <v/>
      </c>
      <c r="N80" s="12" t="str">
        <f>IF(COUNTBLANK(B80:L80)=10,"",IF(COUNTBLANK(B80:L80)&gt;0,"La ligne doit être entièrement complétée.",""))&amp;IF(AND(OR(G80=H80,H80=""),SUMPRODUCT(ISNUMBER(SEARCH({"@aphp";"@chu-lyon";"@ap-hm"},D80))*1)&lt;&gt;0)," Merci d'indiquer votre site d'exercice dans la colone F","")</f>
        <v>La ligne doit être entièrement complétée.</v>
      </c>
    </row>
    <row r="81" spans="1:14" s="20" customFormat="1" ht="20.25" customHeight="1" x14ac:dyDescent="0.25">
      <c r="A81" s="28" t="str">
        <f t="shared" si="2"/>
        <v>_</v>
      </c>
      <c r="B81" s="19"/>
      <c r="C81" s="16"/>
      <c r="D81" s="32"/>
      <c r="E81" s="14"/>
      <c r="F81" s="220"/>
      <c r="G81" s="220"/>
      <c r="H81" s="220"/>
      <c r="I81" s="222"/>
      <c r="J81" s="222"/>
      <c r="K81" s="223"/>
      <c r="L81" s="15"/>
      <c r="M81" s="60" t="str">
        <f t="shared" si="3"/>
        <v/>
      </c>
      <c r="N81" s="12" t="str">
        <f>IF(COUNTBLANK(B81:L81)=10,"",IF(COUNTBLANK(B81:L81)&gt;0,"La ligne doit être entièrement complétée.",""))&amp;IF(AND(OR(G81=H81,H81=""),SUMPRODUCT(ISNUMBER(SEARCH({"@aphp";"@chu-lyon";"@ap-hm"},D81))*1)&lt;&gt;0)," Merci d'indiquer votre site d'exercice dans la colone F","")</f>
        <v>La ligne doit être entièrement complétée.</v>
      </c>
    </row>
    <row r="82" spans="1:14" s="20" customFormat="1" ht="20.25" customHeight="1" x14ac:dyDescent="0.25">
      <c r="A82" s="28" t="str">
        <f t="shared" si="2"/>
        <v>_</v>
      </c>
      <c r="B82" s="19"/>
      <c r="C82" s="16"/>
      <c r="D82" s="32"/>
      <c r="E82" s="14"/>
      <c r="F82" s="220"/>
      <c r="G82" s="220"/>
      <c r="H82" s="220"/>
      <c r="I82" s="222"/>
      <c r="J82" s="222"/>
      <c r="K82" s="223"/>
      <c r="L82" s="15"/>
      <c r="M82" s="60" t="str">
        <f t="shared" si="3"/>
        <v/>
      </c>
      <c r="N82" s="12" t="str">
        <f>IF(COUNTBLANK(B82:L82)=10,"",IF(COUNTBLANK(B82:L82)&gt;0,"La ligne doit être entièrement complétée.",""))&amp;IF(AND(OR(G82=H82,H82=""),SUMPRODUCT(ISNUMBER(SEARCH({"@aphp";"@chu-lyon";"@ap-hm"},D82))*1)&lt;&gt;0)," Merci d'indiquer votre site d'exercice dans la colone F","")</f>
        <v>La ligne doit être entièrement complétée.</v>
      </c>
    </row>
    <row r="83" spans="1:14" s="20" customFormat="1" ht="20.25" customHeight="1" x14ac:dyDescent="0.25">
      <c r="A83" s="28" t="str">
        <f t="shared" si="2"/>
        <v>_</v>
      </c>
      <c r="B83" s="19"/>
      <c r="C83" s="16"/>
      <c r="D83" s="32"/>
      <c r="E83" s="14"/>
      <c r="F83" s="220"/>
      <c r="G83" s="220"/>
      <c r="H83" s="220"/>
      <c r="I83" s="222"/>
      <c r="J83" s="222"/>
      <c r="K83" s="223"/>
      <c r="L83" s="15"/>
      <c r="M83" s="60" t="str">
        <f t="shared" si="3"/>
        <v/>
      </c>
      <c r="N83" s="12" t="str">
        <f>IF(COUNTBLANK(B83:L83)=10,"",IF(COUNTBLANK(B83:L83)&gt;0,"La ligne doit être entièrement complétée.",""))&amp;IF(AND(OR(G83=H83,H83=""),SUMPRODUCT(ISNUMBER(SEARCH({"@aphp";"@chu-lyon";"@ap-hm"},D83))*1)&lt;&gt;0)," Merci d'indiquer votre site d'exercice dans la colone F","")</f>
        <v>La ligne doit être entièrement complétée.</v>
      </c>
    </row>
    <row r="84" spans="1:14" s="20" customFormat="1" ht="20.25" customHeight="1" x14ac:dyDescent="0.25">
      <c r="A84" s="28" t="str">
        <f t="shared" si="2"/>
        <v>_</v>
      </c>
      <c r="B84" s="19"/>
      <c r="C84" s="16"/>
      <c r="D84" s="32"/>
      <c r="E84" s="14"/>
      <c r="F84" s="220"/>
      <c r="G84" s="220"/>
      <c r="H84" s="220"/>
      <c r="I84" s="222"/>
      <c r="J84" s="222"/>
      <c r="K84" s="223"/>
      <c r="L84" s="15"/>
      <c r="M84" s="60" t="str">
        <f t="shared" si="3"/>
        <v/>
      </c>
      <c r="N84" s="12" t="str">
        <f>IF(COUNTBLANK(B84:L84)=10,"",IF(COUNTBLANK(B84:L84)&gt;0,"La ligne doit être entièrement complétée.",""))&amp;IF(AND(OR(G84=H84,H84=""),SUMPRODUCT(ISNUMBER(SEARCH({"@aphp";"@chu-lyon";"@ap-hm"},D84))*1)&lt;&gt;0)," Merci d'indiquer votre site d'exercice dans la colone F","")</f>
        <v>La ligne doit être entièrement complétée.</v>
      </c>
    </row>
    <row r="85" spans="1:14" s="20" customFormat="1" ht="20.25" customHeight="1" x14ac:dyDescent="0.25">
      <c r="A85" s="28" t="str">
        <f t="shared" si="2"/>
        <v>_</v>
      </c>
      <c r="B85" s="19"/>
      <c r="C85" s="16"/>
      <c r="D85" s="32"/>
      <c r="E85" s="14"/>
      <c r="F85" s="220"/>
      <c r="G85" s="220"/>
      <c r="H85" s="220"/>
      <c r="I85" s="222"/>
      <c r="J85" s="222"/>
      <c r="K85" s="223"/>
      <c r="L85" s="15"/>
      <c r="M85" s="60" t="str">
        <f t="shared" si="3"/>
        <v/>
      </c>
      <c r="N85" s="12" t="str">
        <f>IF(COUNTBLANK(B85:L85)=10,"",IF(COUNTBLANK(B85:L85)&gt;0,"La ligne doit être entièrement complétée.",""))&amp;IF(AND(OR(G85=H85,H85=""),SUMPRODUCT(ISNUMBER(SEARCH({"@aphp";"@chu-lyon";"@ap-hm"},D85))*1)&lt;&gt;0)," Merci d'indiquer votre site d'exercice dans la colone F","")</f>
        <v>La ligne doit être entièrement complétée.</v>
      </c>
    </row>
    <row r="86" spans="1:14" s="20" customFormat="1" ht="20.25" customHeight="1" x14ac:dyDescent="0.25">
      <c r="A86" s="28" t="str">
        <f t="shared" ref="A86:A92" si="4">IFERROR(IF(AND(N86="",OR(A85="_",A85,1)),A85+1,"_"),"_")</f>
        <v>_</v>
      </c>
      <c r="B86" s="19"/>
      <c r="C86" s="16"/>
      <c r="D86" s="32"/>
      <c r="E86" s="14"/>
      <c r="F86" s="220"/>
      <c r="G86" s="220"/>
      <c r="H86" s="220"/>
      <c r="I86" s="222"/>
      <c r="J86" s="222"/>
      <c r="K86" s="223"/>
      <c r="L86" s="15"/>
      <c r="M86" s="60" t="str">
        <f t="shared" ref="M86:M92" si="5">IF(OR(L86="",L86="NA"),"", IF(C$11="","Renseigner cellule C10", ROUND(L86/C$11,1)))</f>
        <v/>
      </c>
      <c r="N86" s="12" t="str">
        <f>IF(COUNTBLANK(B86:L86)=10,"",IF(COUNTBLANK(B86:L86)&gt;0,"La ligne doit être entièrement complétée.",""))&amp;IF(AND(OR(G86=H86,H86=""),SUMPRODUCT(ISNUMBER(SEARCH({"@aphp";"@chu-lyon";"@ap-hm"},D86))*1)&lt;&gt;0)," Merci d'indiquer votre site d'exercice dans la colone F","")</f>
        <v>La ligne doit être entièrement complétée.</v>
      </c>
    </row>
    <row r="87" spans="1:14" s="20" customFormat="1" ht="20.25" customHeight="1" x14ac:dyDescent="0.25">
      <c r="A87" s="28" t="str">
        <f t="shared" si="4"/>
        <v>_</v>
      </c>
      <c r="B87" s="19"/>
      <c r="C87" s="16"/>
      <c r="D87" s="32"/>
      <c r="E87" s="14"/>
      <c r="F87" s="220"/>
      <c r="G87" s="220"/>
      <c r="H87" s="220"/>
      <c r="I87" s="222"/>
      <c r="J87" s="222"/>
      <c r="K87" s="223"/>
      <c r="L87" s="21"/>
      <c r="M87" s="60" t="str">
        <f t="shared" si="5"/>
        <v/>
      </c>
      <c r="N87" s="12" t="str">
        <f>IF(COUNTBLANK(B87:L87)=10,"",IF(COUNTBLANK(B87:L87)&gt;0,"La ligne doit être entièrement complétée.",""))&amp;IF(AND(OR(G87=H87,H87=""),SUMPRODUCT(ISNUMBER(SEARCH({"@aphp";"@chu-lyon";"@ap-hm"},D87))*1)&lt;&gt;0)," Merci d'indiquer votre site d'exercice dans la colone F","")</f>
        <v>La ligne doit être entièrement complétée.</v>
      </c>
    </row>
    <row r="88" spans="1:14" s="20" customFormat="1" ht="20.25" customHeight="1" x14ac:dyDescent="0.25">
      <c r="A88" s="28" t="str">
        <f t="shared" si="4"/>
        <v>_</v>
      </c>
      <c r="B88" s="14"/>
      <c r="C88" s="19"/>
      <c r="D88" s="31"/>
      <c r="E88" s="14"/>
      <c r="F88" s="220"/>
      <c r="G88" s="221"/>
      <c r="H88" s="221"/>
      <c r="I88" s="222"/>
      <c r="J88" s="222"/>
      <c r="K88" s="223"/>
      <c r="L88" s="21"/>
      <c r="M88" s="60" t="str">
        <f t="shared" si="5"/>
        <v/>
      </c>
      <c r="N88" s="12" t="str">
        <f>IF(COUNTBLANK(B88:L88)=10,"",IF(COUNTBLANK(B88:L88)&gt;0,"La ligne doit être entièrement complétée.",""))&amp;IF(AND(OR(G88=H88,H88=""),SUMPRODUCT(ISNUMBER(SEARCH({"@aphp";"@chu-lyon";"@ap-hm"},D88))*1)&lt;&gt;0)," Merci d'indiquer votre site d'exercice dans la colone F","")</f>
        <v>La ligne doit être entièrement complétée.</v>
      </c>
    </row>
    <row r="89" spans="1:14" s="20" customFormat="1" ht="20.25" customHeight="1" x14ac:dyDescent="0.25">
      <c r="A89" s="28" t="str">
        <f t="shared" si="4"/>
        <v>_</v>
      </c>
      <c r="B89" s="14"/>
      <c r="C89" s="19"/>
      <c r="D89" s="31"/>
      <c r="E89" s="14"/>
      <c r="F89" s="220"/>
      <c r="G89" s="221"/>
      <c r="H89" s="221"/>
      <c r="I89" s="222"/>
      <c r="J89" s="222"/>
      <c r="K89" s="223"/>
      <c r="L89" s="21"/>
      <c r="M89" s="60" t="str">
        <f t="shared" si="5"/>
        <v/>
      </c>
      <c r="N89" s="12" t="str">
        <f>IF(COUNTBLANK(B89:L89)=10,"",IF(COUNTBLANK(B89:L89)&gt;0,"La ligne doit être entièrement complétée.",""))&amp;IF(AND(OR(G89=H89,H89=""),SUMPRODUCT(ISNUMBER(SEARCH({"@aphp";"@chu-lyon";"@ap-hm"},D89))*1)&lt;&gt;0)," Merci d'indiquer votre site d'exercice dans la colone F","")</f>
        <v>La ligne doit être entièrement complétée.</v>
      </c>
    </row>
    <row r="90" spans="1:14" s="20" customFormat="1" ht="20.25" customHeight="1" x14ac:dyDescent="0.25">
      <c r="A90" s="28" t="str">
        <f t="shared" si="4"/>
        <v>_</v>
      </c>
      <c r="B90" s="14"/>
      <c r="C90" s="19"/>
      <c r="D90" s="31"/>
      <c r="E90" s="14"/>
      <c r="F90" s="220"/>
      <c r="G90" s="221"/>
      <c r="H90" s="221"/>
      <c r="I90" s="222"/>
      <c r="J90" s="222"/>
      <c r="K90" s="223"/>
      <c r="L90" s="21"/>
      <c r="M90" s="60" t="str">
        <f t="shared" si="5"/>
        <v/>
      </c>
      <c r="N90" s="12" t="str">
        <f>IF(COUNTBLANK(B90:L90)=10,"",IF(COUNTBLANK(B90:L90)&gt;0,"La ligne doit être entièrement complétée.",""))&amp;IF(AND(OR(G90=H90,H90=""),SUMPRODUCT(ISNUMBER(SEARCH({"@aphp";"@chu-lyon";"@ap-hm"},D90))*1)&lt;&gt;0)," Merci d'indiquer votre site d'exercice dans la colone F","")</f>
        <v>La ligne doit être entièrement complétée.</v>
      </c>
    </row>
    <row r="91" spans="1:14" s="20" customFormat="1" ht="20.25" customHeight="1" x14ac:dyDescent="0.25">
      <c r="A91" s="28" t="str">
        <f t="shared" si="4"/>
        <v>_</v>
      </c>
      <c r="B91" s="14"/>
      <c r="C91" s="19"/>
      <c r="D91" s="31"/>
      <c r="E91" s="14"/>
      <c r="F91" s="220"/>
      <c r="G91" s="221"/>
      <c r="H91" s="221"/>
      <c r="I91" s="222"/>
      <c r="J91" s="222"/>
      <c r="K91" s="223"/>
      <c r="L91" s="21"/>
      <c r="M91" s="60" t="str">
        <f t="shared" si="5"/>
        <v/>
      </c>
      <c r="N91" s="12" t="str">
        <f>IF(COUNTBLANK(B91:L91)=10,"",IF(COUNTBLANK(B91:L91)&gt;0,"La ligne doit être entièrement complétée.",""))&amp;IF(AND(OR(G91=H91,H91=""),SUMPRODUCT(ISNUMBER(SEARCH({"@aphp";"@chu-lyon";"@ap-hm"},D91))*1)&lt;&gt;0)," Merci d'indiquer votre site d'exercice dans la colone F","")</f>
        <v>La ligne doit être entièrement complétée.</v>
      </c>
    </row>
    <row r="92" spans="1:14" s="20" customFormat="1" ht="20.25" customHeight="1" x14ac:dyDescent="0.25">
      <c r="A92" s="28" t="str">
        <f t="shared" si="4"/>
        <v>_</v>
      </c>
      <c r="B92" s="14"/>
      <c r="C92" s="19"/>
      <c r="D92" s="31"/>
      <c r="E92" s="14"/>
      <c r="F92" s="220"/>
      <c r="G92" s="221"/>
      <c r="H92" s="221"/>
      <c r="I92" s="222"/>
      <c r="J92" s="222"/>
      <c r="K92" s="223"/>
      <c r="L92" s="21"/>
      <c r="M92" s="60" t="str">
        <f t="shared" si="5"/>
        <v/>
      </c>
      <c r="N92" s="12" t="str">
        <f>IF(COUNTBLANK(B92:L92)=10,"",IF(COUNTBLANK(B92:L92)&gt;0,"La ligne doit être entièrement complétée.",""))&amp;IF(AND(OR(G92=H92,H92=""),SUMPRODUCT(ISNUMBER(SEARCH({"@aphp";"@chu-lyon";"@ap-hm"},D92))*1)&lt;&gt;0)," Merci d'indiquer votre site d'exercice dans la colone F","")</f>
        <v>La ligne doit être entièrement complétée.</v>
      </c>
    </row>
    <row r="93" spans="1:14" s="2" customFormat="1" ht="20.25" customHeight="1" x14ac:dyDescent="0.3">
      <c r="A93" s="61" t="s">
        <v>30</v>
      </c>
      <c r="B93" s="62"/>
      <c r="C93" s="61" t="s">
        <v>31</v>
      </c>
      <c r="D93" s="63"/>
      <c r="E93" s="61"/>
      <c r="F93" s="61"/>
      <c r="G93" s="64"/>
      <c r="H93" s="63" t="s">
        <v>32</v>
      </c>
      <c r="I93" s="61"/>
      <c r="J93" s="61"/>
      <c r="K93" s="65" t="s">
        <v>37</v>
      </c>
      <c r="L93" s="61"/>
      <c r="M93" s="61"/>
    </row>
    <row r="94" spans="1:14" s="37" customFormat="1" ht="20.25" customHeight="1" x14ac:dyDescent="0.3">
      <c r="A94" s="84"/>
      <c r="C94" s="84"/>
      <c r="D94" s="85"/>
      <c r="E94" s="84"/>
      <c r="F94" s="84"/>
      <c r="G94" s="86"/>
      <c r="H94" s="85"/>
      <c r="I94" s="84"/>
      <c r="J94" s="84"/>
      <c r="K94" s="87"/>
      <c r="L94" s="84"/>
      <c r="M94" s="84"/>
    </row>
  </sheetData>
  <mergeCells count="5">
    <mergeCell ref="B2:M2"/>
    <mergeCell ref="H11:I11"/>
    <mergeCell ref="H3:K3"/>
    <mergeCell ref="H10:I10"/>
    <mergeCell ref="B4:C4"/>
  </mergeCells>
  <conditionalFormatting sqref="B17:C17 B22:C92">
    <cfRule type="duplicateValues" dxfId="4" priority="99"/>
  </conditionalFormatting>
  <conditionalFormatting sqref="D17 D22:D92">
    <cfRule type="duplicateValues" dxfId="3" priority="101"/>
  </conditionalFormatting>
  <conditionalFormatting sqref="G17:H17 G22:H92">
    <cfRule type="duplicateValues" dxfId="2" priority="103"/>
  </conditionalFormatting>
  <conditionalFormatting sqref="J17 J22:J92">
    <cfRule type="expression" dxfId="1" priority="98">
      <formula>AND($J17&lt;&gt;"France",J17&lt;&gt;"FR")</formula>
    </cfRule>
  </conditionalFormatting>
  <conditionalFormatting sqref="K17 K22:K92">
    <cfRule type="duplicateValues" dxfId="0" priority="106"/>
  </conditionalFormatting>
  <printOptions horizontalCentered="1" verticalCentered="1" gridLines="1"/>
  <pageMargins left="0" right="0" top="0.74791666666666701" bottom="0.62986111111111098" header="0.51180555555555596" footer="0.51180555555555596"/>
  <pageSetup paperSize="8" fitToHeight="0" orientation="landscape" horizontalDpi="300" verticalDpi="300" r:id="rId1"/>
  <headerFooter>
    <oddHeader>&amp;L&amp;F&amp;C&amp;14&amp;K363636 - &amp;A - &amp;R&amp;D</oddHeader>
    <oddFooter>&amp;R&amp;P/&amp;N</oddFooter>
  </headerFooter>
  <rowBreaks count="2" manualBreakCount="2">
    <brk id="30" max="16383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Button 1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Button 2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Button 2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Button 2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Button 2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Button 2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Button 3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Button 3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Button 3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Button 3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Button 3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Button 4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Button 4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" name="Button 14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Button 1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Button 1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Button 1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Button 1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Button 1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Button 10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Button 10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Button 10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Button 10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Button 11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Button 11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Button 11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Button 11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Button 1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Button 11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Button 11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5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6" name="Button 11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7" name="Button 11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8" name="Button 12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9" name="Button 12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0" name="Button 12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1" name="Button 12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2" name="Button 12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3" name="Button 12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4" name="Button 12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5" name="Button 12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335280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6" name="Button 1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7" name="Button 1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8" name="Button 1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9" name="Button 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0" name="Button 1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1" name="Button 1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2" name="Button 13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3" name="Button 13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4" name="Button 13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5" name="Button 13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6" name="Button 13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7" name="Button 13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8" name="Button 14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9" name="Button 14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480060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0" name="Button 1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1" name="Button 1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2" name="Button 2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3" name="Button 1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4" name="Button 2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5" name="Button 2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6" name="Button 2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7" name="Button 3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8" name="Button 3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9" name="Button 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0" name="Button 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1" name="Button 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2" name="Button 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3" name="Button 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4" name="Button 4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5" name="Button 4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6" name="Button 4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7" name="Button 1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8" name="Button 48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9" name="Button 49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0" name="Button 50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1" name="Button 51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2" name="Button 52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3" name="Button 53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4" name="Button 5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5" name="Button 5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6" name="Button 5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7" name="Button 57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2979420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Button 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9" name="Button 1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Button 14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1" name="Button 1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Button 14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3" name="Button 1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Button 15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5" name="Button 1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Button 15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7" name="Button 1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Button 15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9" name="Button 1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Button 15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1" name="Button 1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Button 15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3" name="Button 1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Button 16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5" name="Button 1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Button 16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7" name="Button 1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Button 16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9" name="Button 1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Button 16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1" name="Button 1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Button 16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3" name="Button 16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Button 17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5" name="Button 1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Button 17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7" name="Button 1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Button 17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9" name="Button 1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0" name="Button 17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1" name="Button 1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2" name="Button 23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3" name="Button 2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4" name="Button 17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5" name="Button 17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6" name="Button 18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7" name="Button 18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8" name="Button 18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9" name="Button 18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0" name="Button 18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1" name="Button 18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2" name="Button 18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3" name="Button 18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4" name="Button 18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5" name="Button 18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6" name="Button 19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7" name="Button 19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8" name="Button 19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9" name="Button 19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0" name="Button 19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1" name="Button 19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2" name="Button 19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3" name="Button 19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4" name="Button 19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5" name="Button 19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6" name="Button 2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7" name="Button 2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8" name="Button 2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9" name="Button 20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0" name="Button 2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1" name="Button 2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2979420</xdr:colOff>
                    <xdr:row>13</xdr:row>
                    <xdr:rowOff>0</xdr:rowOff>
                  </from>
                  <to>
                    <xdr:col>11</xdr:col>
                    <xdr:colOff>312420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2" name="Button 20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3" name="Button 20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4" name="Button 20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5" name="Button 20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6" name="Button 21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7" name="Button 21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8" name="Button 21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9" name="Button 21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0" name="Button 2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1" name="Button 21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2" name="Button 21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3" name="Button 21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4" name="Button 21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5" name="Button 21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6" name="Button 22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7" name="Button 22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8" name="Button 22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9" name="Button 22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0" name="Button 22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1" name="Button 22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2" name="Button 22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3" name="Button 22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4" name="Button 2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5" name="Button 2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6" name="Button 2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7" name="Button 23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8" name="Button 2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9" name="Button 2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2979420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0" name="Button 5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1" name="Button 5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2" name="Button 6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3" name="Button 1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4" name="Button 62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5" name="Button 63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6" name="Button 6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7" name="Button 65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8" name="Button 66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9" name="Button 67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0" name="Button 6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1" name="Button 6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2" name="Button 7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3" name="Button 71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2979420</xdr:colOff>
                    <xdr:row>13</xdr:row>
                    <xdr:rowOff>0</xdr:rowOff>
                  </from>
                  <to>
                    <xdr:col>8</xdr:col>
                    <xdr:colOff>1478280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4" name="Button 7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5" name="Button 7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6" name="Button 7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7" name="Button 1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8" name="Button 7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99" name="Button 7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0" name="Button 7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1" name="Button 7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02" name="Button 8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03" name="Button 8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4" name="Button 8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5" name="Button 8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6" name="Button 8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7" name="Button 8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8" name="Button 8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9" name="Button 8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10" name="Button 8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11" name="Button 1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2" name="Button 9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3" name="Button 9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14" name="Button 9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15" name="Button 9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6" name="Button 9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7" name="Button 9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18" name="Button 9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9" name="Button 9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0" name="Button 9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21" name="Button 9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2979420</xdr:colOff>
                    <xdr:row>13</xdr:row>
                    <xdr:rowOff>0</xdr:rowOff>
                  </from>
                  <to>
                    <xdr:col>10</xdr:col>
                    <xdr:colOff>289560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2" name="Button 23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3" name="Button 2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4" name="Button 23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5" name="Button 2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6" name="Button 24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7" name="Button 2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8" name="Button 24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9" name="Button 2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0" name="Button 24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1" name="Button 2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2" name="Button 24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3" name="Button 2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4" name="Button 24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35" name="Button 2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6" name="Button 25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7" name="Button 2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8" name="Button 25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9" name="Button 2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0" name="Button 25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1" name="Button 2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2" name="Button 25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3" name="Button 2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4" name="Button 25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45" name="Button 2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6" name="Button 26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7" name="Button 2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8" name="Button 26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9" name="Button 2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0" name="Button 26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1" name="Button 2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2" name="Button 26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3" name="Button 2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4" name="Button 27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5" name="Button 2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6" name="Button 27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7" name="Button 2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8" name="Button 27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9" name="Button 2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0" name="Button 27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1" name="Button 2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2" name="Button 279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63" name="Button 27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4" name="Button 28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5" name="Button 28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6" name="Button 28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7" name="Button 28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8" name="Button 285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9" name="Button 28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0" name="Button 287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1" name="Button 28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72" name="Button 289">
              <controlPr defaultSize="0" autoFill="0" autoPict="0" altText="Remplissage MS Office">
                <anchor moveWithCells="1">
                  <from>
                    <xdr:col>1</xdr:col>
                    <xdr:colOff>2354580</xdr:colOff>
                    <xdr:row>13</xdr:row>
                    <xdr:rowOff>0</xdr:rowOff>
                  </from>
                  <to>
                    <xdr:col>3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73" name="Button 28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2385060</xdr:colOff>
                    <xdr:row>13</xdr:row>
                    <xdr:rowOff>0</xdr:rowOff>
                  </from>
                  <to>
                    <xdr:col>3</xdr:col>
                    <xdr:colOff>76200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74" name="Button 29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75" name="Button 29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76" name="Button 293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77" name="Button 29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278" name="Button 1">
              <controlPr defaultSize="0" autoFill="0" autoPict="0" altText="Remplissage MS Office">
                <anchor moveWithCells="1">
                  <from>
                    <xdr:col>1</xdr:col>
                    <xdr:colOff>2941320</xdr:colOff>
                    <xdr:row>13</xdr:row>
                    <xdr:rowOff>0</xdr:rowOff>
                  </from>
                  <to>
                    <xdr:col>3</xdr:col>
                    <xdr:colOff>144780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279" name="Button 1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2979420</xdr:colOff>
                    <xdr:row>13</xdr:row>
                    <xdr:rowOff>0</xdr:rowOff>
                  </from>
                  <to>
                    <xdr:col>3</xdr:col>
                    <xdr:colOff>99060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E06C-ABD3-401C-9774-9E4D575D6833}">
  <sheetPr codeName="Feuil1">
    <tabColor theme="5" tint="0.39997558519241921"/>
  </sheetPr>
  <dimension ref="A1:B21"/>
  <sheetViews>
    <sheetView workbookViewId="0">
      <selection activeCell="C18" sqref="C18"/>
    </sheetView>
  </sheetViews>
  <sheetFormatPr baseColWidth="10" defaultRowHeight="14.4" x14ac:dyDescent="0.3"/>
  <cols>
    <col min="1" max="1" width="35.6640625" style="71" bestFit="1" customWidth="1"/>
    <col min="2" max="2" width="92.44140625" customWidth="1"/>
  </cols>
  <sheetData>
    <row r="1" spans="1:2" ht="18" x14ac:dyDescent="0.3">
      <c r="A1" s="66" t="s">
        <v>54</v>
      </c>
      <c r="B1" s="72" t="str">
        <f>IF('AAP-DGOS_Centres'!C6="","",'AAP-DGOS_Centres'!C6)</f>
        <v/>
      </c>
    </row>
    <row r="2" spans="1:2" x14ac:dyDescent="0.3">
      <c r="A2" s="66" t="s">
        <v>0</v>
      </c>
      <c r="B2" s="73" t="str">
        <f>IF('AAP-DGOS_Centres'!C7="","",'AAP-DGOS_Centres'!C7)</f>
        <v/>
      </c>
    </row>
    <row r="3" spans="1:2" x14ac:dyDescent="0.3">
      <c r="A3" s="66" t="s">
        <v>55</v>
      </c>
      <c r="B3" s="73" t="str">
        <f>IF('AAP-DGOS_Centres'!C8="","",'AAP-DGOS_Centres'!C8)</f>
        <v/>
      </c>
    </row>
    <row r="4" spans="1:2" x14ac:dyDescent="0.3">
      <c r="A4" s="67" t="s">
        <v>18</v>
      </c>
      <c r="B4" s="74" t="str">
        <f>IF('AAP-DGOS_Centres'!B17="","",PROPER('AAP-DGOS_Centres'!C17)&amp;" "&amp;UPPER('AAP-DGOS_Centres'!B17))</f>
        <v/>
      </c>
    </row>
    <row r="5" spans="1:2" x14ac:dyDescent="0.3">
      <c r="A5" s="67" t="s">
        <v>21</v>
      </c>
      <c r="B5" s="74" t="str">
        <f>IF('AAP-DGOS_Centres'!G17="","",'AAP-DGOS_Centres'!G17)</f>
        <v/>
      </c>
    </row>
    <row r="6" spans="1:2" ht="28.8" x14ac:dyDescent="0.3">
      <c r="A6" s="68" t="s">
        <v>41</v>
      </c>
      <c r="B6" s="75" t="str">
        <f>IF('AAP-DGOS_Centres'!C10="","Renseignez la cellule C10",'AAP-DGOS_Centres'!C10)</f>
        <v>Renseignez la cellule C10</v>
      </c>
    </row>
    <row r="7" spans="1:2" x14ac:dyDescent="0.3">
      <c r="A7" s="79" t="s">
        <v>56</v>
      </c>
      <c r="B7" s="80" t="str">
        <f>IF(SUMIF('AAP-DGOS_Centres'!L17:L93,"&gt;0",'AAP-DGOS_Centres'!L17:L93)=0,"",SUMIF('AAP-DGOS_Centres'!L17:L93,"&gt;0",'AAP-DGOS_Centres'!L17:L93))</f>
        <v/>
      </c>
    </row>
    <row r="8" spans="1:2" x14ac:dyDescent="0.3">
      <c r="A8" s="79" t="s">
        <v>42</v>
      </c>
      <c r="B8" s="80" t="str">
        <f>IF(OR(B7="", B6="Renseignez la cellule C10"), "", IF(B6&lt;&gt;B7,"Erreur NP calculé","ok"))</f>
        <v/>
      </c>
    </row>
    <row r="9" spans="1:2" ht="28.8" x14ac:dyDescent="0.3">
      <c r="A9" s="68" t="s">
        <v>43</v>
      </c>
      <c r="B9" s="75" t="str">
        <f>IF('AAP-DGOS_Centres'!C11="","Renseignez la cellule C11",'AAP-DGOS_Centres'!C11)</f>
        <v>Renseignez la cellule C11</v>
      </c>
    </row>
    <row r="10" spans="1:2" ht="28.8" x14ac:dyDescent="0.3">
      <c r="A10" s="68" t="s">
        <v>57</v>
      </c>
      <c r="B10" s="75" t="str">
        <f>IF('AAP-DGOS_Centres'!C12="","Renseignez la cellule C12",'AAP-DGOS_Centres'!C12)</f>
        <v>Renseignez la cellule C12</v>
      </c>
    </row>
    <row r="11" spans="1:2" x14ac:dyDescent="0.3">
      <c r="A11" s="69" t="s">
        <v>44</v>
      </c>
      <c r="B11" s="76" t="str">
        <f>IF(COUNTA('AAP-DGOS_Centres'!L22:L93)=0,"Monocentrique","Multicentique")</f>
        <v>Monocentrique</v>
      </c>
    </row>
    <row r="12" spans="1:2" x14ac:dyDescent="0.3">
      <c r="A12" s="69" t="s">
        <v>45</v>
      </c>
      <c r="B12" s="76" t="str">
        <f>IF(COUNTA('AAP-DGOS_Centres'!B17:L17)=0,"Manque le coordonnateur",COUNTIF('AAP-DGOS_Centres'!L17:L93,"&gt;0"))</f>
        <v>Manque le coordonnateur</v>
      </c>
    </row>
    <row r="13" spans="1:2" x14ac:dyDescent="0.3">
      <c r="A13" s="69" t="s">
        <v>46</v>
      </c>
      <c r="B13" s="76" t="str">
        <f>IF(B12="Manque le coordonnateur","Manque l'établissement coordonnateur",1+'AAP-DGOS_Centres'!G23)</f>
        <v>Manque l'établissement coordonnateur</v>
      </c>
    </row>
    <row r="14" spans="1:2" x14ac:dyDescent="0.3">
      <c r="A14" s="69" t="s">
        <v>47</v>
      </c>
      <c r="B14" s="76" t="str">
        <f>IF(B10="Renseignez la cellule C12","",IF(OR(B10&lt;&gt;B12,B10&lt;&gt;B13),"Erreur NC - colonne F","OK"))</f>
        <v/>
      </c>
    </row>
    <row r="15" spans="1:2" ht="34.5" customHeight="1" x14ac:dyDescent="0.3">
      <c r="A15" s="68" t="s">
        <v>48</v>
      </c>
      <c r="B15" s="75" t="str">
        <f>IF('AAP-DGOS_Centres'!C12="","", IF('AAP-DGOS_Centres'!C12="Veuillez renseigner toutes les valeurs ci-dessus","Veuillez renseigner toutes les valeurs ci-dessus", 'AAP-DGOS_Centres'!C12))</f>
        <v/>
      </c>
    </row>
    <row r="16" spans="1:2" x14ac:dyDescent="0.3">
      <c r="A16" s="69" t="s">
        <v>49</v>
      </c>
      <c r="B16" s="76" t="str">
        <f>IF(B7="","",IF(B9="Renseignez la cellule C11","",IF(B12=0,"",ROUND((B7/B9)/B12,2))))</f>
        <v/>
      </c>
    </row>
    <row r="17" spans="1:2" x14ac:dyDescent="0.3">
      <c r="A17" s="69" t="s">
        <v>50</v>
      </c>
      <c r="B17" s="76" t="str">
        <f>IF(B7="","",IF(B15&lt;&gt;B16,"Erreur (NP/DUR)/NC","OK"))</f>
        <v/>
      </c>
    </row>
    <row r="18" spans="1:2" x14ac:dyDescent="0.3">
      <c r="A18" s="70" t="s">
        <v>103</v>
      </c>
      <c r="B18" s="77" t="str">
        <f>IF('AAP-DGOS_Centres'!B3=B19,"","Il s'agit d'une trame antérieure. Veuillez utiliser la dernière version proposée.")</f>
        <v>Il s'agit d'une trame antérieure. Veuillez utiliser la dernière version proposée.</v>
      </c>
    </row>
    <row r="19" spans="1:2" x14ac:dyDescent="0.3">
      <c r="A19" s="70" t="s">
        <v>51</v>
      </c>
      <c r="B19" s="78" t="s">
        <v>116</v>
      </c>
    </row>
    <row r="20" spans="1:2" x14ac:dyDescent="0.3">
      <c r="A20" s="70" t="s">
        <v>52</v>
      </c>
      <c r="B20" s="77" t="str">
        <f>IF('AAP-DGOS_Centres'!K21&lt;&gt;0,'AAP-DGOS_Centres'!K21,"")</f>
        <v/>
      </c>
    </row>
    <row r="21" spans="1:2" x14ac:dyDescent="0.3">
      <c r="A21" s="70" t="s">
        <v>53</v>
      </c>
      <c r="B21" s="77" t="str">
        <f>IF('AAP-DGOS_Centres'!K22&lt;&gt;0,'AAP-DGOS_Centres'!K22&amp;"; ","")&amp;IF('AAP-DGOS_Centres'!K23&lt;&gt;0,'AAP-DGOS_Centres'!K23&amp;"; ","")&amp;IF('AAP-DGOS_Centres'!K24&lt;&gt;0,'AAP-DGOS_Centres'!K24&amp;"; ","")&amp;IF('AAP-DGOS_Centres'!K25&lt;&gt;0,'AAP-DGOS_Centres'!K25&amp;"; ","")&amp;IF('AAP-DGOS_Centres'!K26&lt;&gt;0,'AAP-DGOS_Centres'!K26&amp;"; ","")&amp;IF('AAP-DGOS_Centres'!K27&lt;&gt;0,'AAP-DGOS_Centres'!K27&amp;"; ","")&amp;IF('AAP-DGOS_Centres'!K28&lt;&gt;0,'AAP-DGOS_Centres'!K28&amp;"; ","")&amp;IF('AAP-DGOS_Centres'!K29&lt;&gt;0,'AAP-DGOS_Centres'!K29&amp;"; ","")&amp;IF('AAP-DGOS_Centres'!K30&lt;&gt;0,'AAP-DGOS_Centres'!K30&amp;"; ","")&amp;IF('AAP-DGOS_Centres'!K31&lt;&gt;0,'AAP-DGOS_Centres'!K31&amp;"; ","")&amp;IF('AAP-DGOS_Centres'!K32&gt;0,'AAP-DGOS_Centres'!K32&amp;"; ","")&amp;IF('AAP-DGOS_Centres'!K33&gt;0,'AAP-DGOS_Centres'!K33&amp;"; ","")&amp;IF('AAP-DGOS_Centres'!K34&gt;0,'AAP-DGOS_Centres'!K34&amp;"; ","")&amp;IF('AAP-DGOS_Centres'!K35&gt;0,'AAP-DGOS_Centres'!K35&amp;"; ","")&amp;IF('AAP-DGOS_Centres'!K36&gt;0,'AAP-DGOS_Centres'!K36&amp;"; ","")&amp;IF('AAP-DGOS_Centres'!K37&gt;0,'AAP-DGOS_Centres'!K37&amp;"; ","")&amp;IF('AAP-DGOS_Centres'!K38&gt;0,'AAP-DGOS_Centres'!K38&amp;"; ","")&amp;IF('AAP-DGOS_Centres'!K39&gt;0,'AAP-DGOS_Centres'!K39&amp;"; ","")&amp;IF('AAP-DGOS_Centres'!K40&gt;0,'AAP-DGOS_Centres'!K40&amp;"; ","")&amp;IF('AAP-DGOS_Centres'!K41&gt;0,'AAP-DGOS_Centres'!K41&amp;"; ","")&amp;IF('AAP-DGOS_Centres'!K42&gt;0,'AAP-DGOS_Centres'!K42&amp;"; ","")&amp;IF('AAP-DGOS_Centres'!K43&gt;0,'AAP-DGOS_Centres'!K43&amp;"; ","")&amp;IF('AAP-DGOS_Centres'!K44&gt;0,'AAP-DGOS_Centres'!K44&amp;"; ","")&amp;IF('AAP-DGOS_Centres'!K45&gt;0,'AAP-DGOS_Centres'!K45&amp;"; ","")&amp;IF('AAP-DGOS_Centres'!K46&gt;0,'AAP-DGOS_Centres'!K46&amp;"; ","")&amp;IF('AAP-DGOS_Centres'!K47&gt;0,'AAP-DGOS_Centres'!K47&amp;"; ","")&amp;IF('AAP-DGOS_Centres'!K48&gt;0,'AAP-DGOS_Centres'!K48&amp;"; ","")&amp;IF('AAP-DGOS_Centres'!K49&gt;0,'AAP-DGOS_Centres'!K49&amp;"; ","")&amp;IF('AAP-DGOS_Centres'!K50&gt;0,'AAP-DGOS_Centres'!K50&amp;"; ","")&amp;IF('AAP-DGOS_Centres'!K51&gt;0,'AAP-DGOS_Centres'!K51&amp;"; ","")&amp;IF('AAP-DGOS_Centres'!K52&gt;0,'AAP-DGOS_Centres'!K52&amp;"; ","")&amp;IF('AAP-DGOS_Centres'!K53&gt;0,'AAP-DGOS_Centres'!K53&amp;"; ","")&amp;IF('AAP-DGOS_Centres'!K54&gt;0,'AAP-DGOS_Centres'!K54&amp;"; ","")&amp;IF('AAP-DGOS_Centres'!K55&gt;0,'AAP-DGOS_Centres'!K55&amp;"; ","")&amp;IF('AAP-DGOS_Centres'!K56&gt;0,'AAP-DGOS_Centres'!K56&amp;"; ","")&amp;IF('AAP-DGOS_Centres'!K57&gt;0,'AAP-DGOS_Centres'!K57&amp;"; ","")&amp;IF('AAP-DGOS_Centres'!K58&gt;0,'AAP-DGOS_Centres'!K58&amp;"; ","")&amp;IF('AAP-DGOS_Centres'!K59&gt;0,'AAP-DGOS_Centres'!K59&amp;"; ","")&amp;IF('AAP-DGOS_Centres'!K60&gt;0,'AAP-DGOS_Centres'!K60&amp;"; ","")&amp;IF('AAP-DGOS_Centres'!K61&gt;0,'AAP-DGOS_Centres'!K61&amp;"; ","")&amp;IF('AAP-DGOS_Centres'!K62&gt;0,'AAP-DGOS_Centres'!K62&amp;"; ","")&amp;IF('AAP-DGOS_Centres'!K63&gt;0,'AAP-DGOS_Centres'!K63&amp;"; ","")&amp;IF('AAP-DGOS_Centres'!K64&gt;0,'AAP-DGOS_Centres'!K64&amp;"; ","")&amp;IF('AAP-DGOS_Centres'!K65&gt;0,'AAP-DGOS_Centres'!K65&amp;"; ","")&amp;IF('AAP-DGOS_Centres'!K66&gt;0,'AAP-DGOS_Centres'!K66&amp;"; ","")&amp;IF('AAP-DGOS_Centres'!K67&gt;0,'AAP-DGOS_Centres'!K67&amp;"; ","")&amp;IF('AAP-DGOS_Centres'!K68&gt;0,'AAP-DGOS_Centres'!K68&amp;"; ","")&amp;IF('AAP-DGOS_Centres'!K69&gt;0,'AAP-DGOS_Centres'!K69&amp;"; ","")&amp;IF('AAP-DGOS_Centres'!K70&gt;0,'AAP-DGOS_Centres'!K70&amp;"; ","")&amp;IF('AAP-DGOS_Centres'!K71&gt;0,'AAP-DGOS_Centres'!K71&amp;"; ","")&amp;IF('AAP-DGOS_Centres'!K72&gt;0,'AAP-DGOS_Centres'!K72&amp;"; ","")&amp;IF('AAP-DGOS_Centres'!K73&gt;0,'AAP-DGOS_Centres'!K73&amp;"; ","")&amp;IF('AAP-DGOS_Centres'!K74&gt;0,'AAP-DGOS_Centres'!K74&amp;"; ","")&amp;IF('AAP-DGOS_Centres'!K75&gt;0,'AAP-DGOS_Centres'!K75&amp;"; ","")&amp;IF('AAP-DGOS_Centres'!K76&gt;0,'AAP-DGOS_Centres'!K76&amp;"; ","")&amp;IF('AAP-DGOS_Centres'!K77&gt;0,'AAP-DGOS_Centres'!K77&amp;"; ","")&amp;IF('AAP-DGOS_Centres'!K78&gt;0,'AAP-DGOS_Centres'!K78&amp;"; ","")&amp;IF('AAP-DGOS_Centres'!K79&gt;0,'AAP-DGOS_Centres'!K79&amp;"; ","")&amp;IF('AAP-DGOS_Centres'!K80&gt;0,'AAP-DGOS_Centres'!K80&amp;"; ","")&amp;IF('AAP-DGOS_Centres'!K81&gt;0,'AAP-DGOS_Centres'!K81&amp;"; ","")&amp;IF('AAP-DGOS_Centres'!K82&gt;0,'AAP-DGOS_Centres'!K82&amp;"; ","")&amp;IF('AAP-DGOS_Centres'!K83&gt;0,'AAP-DGOS_Centres'!K83&amp;"; ","")&amp;IF('AAP-DGOS_Centres'!K84&gt;0,'AAP-DGOS_Centres'!K84&amp;"; ","")&amp;IF('AAP-DGOS_Centres'!K85&gt;0,'AAP-DGOS_Centres'!K85&amp;"; ","")&amp;IF('AAP-DGOS_Centres'!K86&gt;0,'AAP-DGOS_Centres'!K86&amp;"; ","")&amp;IF('AAP-DGOS_Centres'!K87&gt;0,'AAP-DGOS_Centres'!K87&amp;"; ","")&amp;IF('AAP-DGOS_Centres'!K88&gt;0,'AAP-DGOS_Centres'!K88&amp;"; ","")&amp;IF('AAP-DGOS_Centres'!K89&gt;0,'AAP-DGOS_Centres'!K89&amp;"; ","")&amp;IF('AAP-DGOS_Centres'!K90&gt;0,'AAP-DGOS_Centres'!K90&amp;"; ","")&amp;IF('AAP-DGOS_Centres'!K91&gt;0,'AAP-DGOS_Centres'!K91&amp;"; ","")&amp;IF('AAP-DGOS_Centres'!K92&gt;0,'AAP-DGOS_Centres'!K92&amp;"; ","")&amp;IF('AAP-DGOS_Centres'!K93&gt;0,'AAP-DGOS_Centres'!K93&amp;"; ","")&amp;IF('AAP-DGOS_Centres'!K94="end","|","|verif|")</f>
        <v>end; |verif|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GUIDE</vt:lpstr>
      <vt:lpstr>AAP-DGOS_Centres</vt:lpstr>
      <vt:lpstr>Synthese_RI1</vt:lpstr>
      <vt:lpstr>'AAP-DGOS_Centres'!Impression_des_titres</vt:lpstr>
      <vt:lpstr>'AAP-DGOS_Centres'!Zone_d_impression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MARCHAL SOPHIE</dc:creator>
  <dc:description/>
  <cp:lastModifiedBy>Sophie MARCHAL</cp:lastModifiedBy>
  <cp:revision>1</cp:revision>
  <dcterms:created xsi:type="dcterms:W3CDTF">2023-08-15T23:49:49Z</dcterms:created>
  <dcterms:modified xsi:type="dcterms:W3CDTF">2026-02-10T14:27:09Z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2025-08-04T14:07:29Z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cc65d7c7-94b6-492c-836b-36fad9fdb37d</vt:lpwstr>
  </property>
  <property fmtid="{D5CDD505-2E9C-101B-9397-08002B2CF9AE}" pid="8" name="MSIP_Label_3094c1fb-3db8-4cce-b079-9b022302847f_ContentBits">
    <vt:lpwstr>0</vt:lpwstr>
  </property>
</Properties>
</file>